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mbisson\AppData\Local\Microsoft\Windows\INetCache\Content.Outlook\VLONZATA\"/>
    </mc:Choice>
  </mc:AlternateContent>
  <xr:revisionPtr revIDLastSave="0" documentId="8_{B5FC8485-2645-498C-93D3-B6D098AD65D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&amp;P Ver 5.6 Order Form 04-2016" sheetId="2" r:id="rId1"/>
  </sheets>
  <definedNames>
    <definedName name="_xlnm._FilterDatabase" localSheetId="0" hidden="1">'S&amp;P Ver 5.6 Order Form 04-2016'!$B$1:$B$2183</definedName>
    <definedName name="Backs" localSheetId="0">'S&amp;P Ver 5.6 Order Form 04-2016'!$H$11</definedName>
    <definedName name="_xlnm.Print_Area" localSheetId="0">'S&amp;P Ver 5.6 Order Form 04-2016'!$B$1:$I$1588,'S&amp;P Ver 5.6 Order Form 04-2016'!$A$1589:$I$2183</definedName>
    <definedName name="_xlnm.Print_Titles" localSheetId="0">'S&amp;P Ver 5.6 Order Form 04-2016'!$9:$10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95" i="2" l="1"/>
  <c r="B1604" i="2"/>
  <c r="B1589" i="2"/>
  <c r="B1607" i="2"/>
  <c r="H970" i="2" l="1"/>
  <c r="H969" i="2"/>
  <c r="H968" i="2"/>
  <c r="H1476" i="2" l="1"/>
  <c r="H1300" i="2"/>
  <c r="B1669" i="2" l="1"/>
  <c r="B1668" i="2"/>
  <c r="B1667" i="2"/>
  <c r="B1666" i="2"/>
  <c r="B1665" i="2"/>
  <c r="B1664" i="2"/>
  <c r="B1663" i="2"/>
  <c r="B1662" i="2"/>
  <c r="B1661" i="2"/>
  <c r="B1660" i="2"/>
  <c r="B1659" i="2"/>
  <c r="B1658" i="2"/>
  <c r="B1657" i="2"/>
  <c r="B1656" i="2"/>
  <c r="B1655" i="2"/>
  <c r="B1654" i="2"/>
  <c r="A30" i="2" s="1"/>
  <c r="B1602" i="2"/>
  <c r="B1943" i="2" l="1"/>
  <c r="B1942" i="2"/>
  <c r="B1941" i="2"/>
  <c r="B1940" i="2"/>
  <c r="B1939" i="2"/>
  <c r="B1938" i="2"/>
  <c r="B1937" i="2"/>
  <c r="B1936" i="2"/>
  <c r="B1935" i="2"/>
  <c r="B1934" i="2"/>
  <c r="B1933" i="2"/>
  <c r="B1932" i="2"/>
  <c r="B1653" i="2"/>
  <c r="B1652" i="2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38" i="2"/>
  <c r="A27" i="2" s="1"/>
  <c r="B1637" i="2"/>
  <c r="B1636" i="2"/>
  <c r="B1635" i="2"/>
  <c r="B1634" i="2"/>
  <c r="B1633" i="2"/>
  <c r="B1632" i="2"/>
  <c r="B1631" i="2"/>
  <c r="B1630" i="2"/>
  <c r="B1629" i="2"/>
  <c r="B1628" i="2"/>
  <c r="B1627" i="2"/>
  <c r="B1626" i="2"/>
  <c r="B1625" i="2"/>
  <c r="B1624" i="2"/>
  <c r="B1623" i="2"/>
  <c r="B1622" i="2"/>
  <c r="A26" i="2" s="1"/>
  <c r="B1621" i="2"/>
  <c r="B1620" i="2"/>
  <c r="B1619" i="2"/>
  <c r="B1618" i="2"/>
  <c r="B1617" i="2"/>
  <c r="B1616" i="2"/>
  <c r="B1615" i="2"/>
  <c r="B1614" i="2"/>
  <c r="B1613" i="2"/>
  <c r="B1612" i="2"/>
  <c r="B1611" i="2"/>
  <c r="B1610" i="2"/>
  <c r="B1609" i="2"/>
  <c r="B1608" i="2"/>
  <c r="B1606" i="2"/>
  <c r="A29" i="2" s="1"/>
  <c r="B1603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2" i="2"/>
  <c r="H1301" i="2"/>
  <c r="H1299" i="2"/>
  <c r="H1298" i="2"/>
  <c r="H1297" i="2"/>
  <c r="H1296" i="2"/>
  <c r="H1295" i="2"/>
  <c r="H1293" i="2"/>
  <c r="H1292" i="2"/>
  <c r="H1291" i="2"/>
  <c r="H1290" i="2"/>
  <c r="H1288" i="2"/>
  <c r="H1287" i="2"/>
  <c r="H1286" i="2"/>
  <c r="H1285" i="2"/>
  <c r="H1283" i="2"/>
  <c r="H1282" i="2"/>
  <c r="H1281" i="2"/>
  <c r="H1280" i="2"/>
  <c r="H1279" i="2"/>
  <c r="H1277" i="2"/>
  <c r="H1276" i="2"/>
  <c r="H1275" i="2"/>
  <c r="H1274" i="2"/>
  <c r="H1272" i="2"/>
  <c r="H1271" i="2"/>
  <c r="H1270" i="2"/>
  <c r="H1269" i="2"/>
  <c r="H1267" i="2"/>
  <c r="H1266" i="2"/>
  <c r="H1265" i="2"/>
  <c r="H1264" i="2"/>
  <c r="H1263" i="2"/>
  <c r="H1261" i="2"/>
  <c r="H1260" i="2"/>
  <c r="H1259" i="2"/>
  <c r="H1258" i="2"/>
  <c r="H1257" i="2"/>
  <c r="H1255" i="2"/>
  <c r="H1254" i="2"/>
  <c r="H1253" i="2"/>
  <c r="H1252" i="2"/>
  <c r="H1251" i="2"/>
  <c r="H1250" i="2"/>
  <c r="H1248" i="2"/>
  <c r="H1247" i="2"/>
  <c r="H1246" i="2"/>
  <c r="H1245" i="2"/>
  <c r="H1244" i="2"/>
  <c r="H1243" i="2"/>
  <c r="H1241" i="2"/>
  <c r="H1240" i="2"/>
  <c r="H1239" i="2"/>
  <c r="H1238" i="2"/>
  <c r="H1237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0" i="2"/>
  <c r="H1199" i="2"/>
  <c r="H1198" i="2"/>
  <c r="H1197" i="2"/>
  <c r="H1196" i="2"/>
  <c r="H1195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2" i="2"/>
  <c r="H1161" i="2"/>
  <c r="H1160" i="2"/>
  <c r="H1159" i="2"/>
  <c r="H1157" i="2"/>
  <c r="H1156" i="2"/>
  <c r="H1154" i="2"/>
  <c r="H1153" i="2"/>
  <c r="H1152" i="2"/>
  <c r="H1151" i="2"/>
  <c r="H1150" i="2"/>
  <c r="H1149" i="2"/>
  <c r="H1148" i="2"/>
  <c r="H1147" i="2"/>
  <c r="H1146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7" i="2"/>
  <c r="H1106" i="2"/>
  <c r="H1105" i="2"/>
  <c r="H1104" i="2"/>
  <c r="H1102" i="2"/>
  <c r="H1101" i="2"/>
  <c r="H1099" i="2"/>
  <c r="H1098" i="2"/>
  <c r="H1097" i="2"/>
  <c r="H1096" i="2"/>
  <c r="H1095" i="2"/>
  <c r="H1094" i="2"/>
  <c r="H1093" i="2"/>
  <c r="H1092" i="2"/>
  <c r="H1091" i="2"/>
  <c r="H1090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1" i="2"/>
  <c r="H1070" i="2"/>
  <c r="H1069" i="2"/>
  <c r="H1068" i="2"/>
  <c r="H1067" i="2"/>
  <c r="H1066" i="2"/>
  <c r="H1065" i="2"/>
  <c r="H1064" i="2"/>
  <c r="H1063" i="2"/>
  <c r="H1061" i="2"/>
  <c r="H1060" i="2"/>
  <c r="H1059" i="2"/>
  <c r="H1058" i="2"/>
  <c r="H1057" i="2"/>
  <c r="H1056" i="2"/>
  <c r="H1055" i="2"/>
  <c r="H1054" i="2"/>
  <c r="H1053" i="2"/>
  <c r="H1052" i="2"/>
  <c r="A1052" i="2"/>
  <c r="H1051" i="2"/>
  <c r="A1051" i="2"/>
  <c r="B2169" i="2" s="1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0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A947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29" i="2"/>
  <c r="H928" i="2"/>
  <c r="H927" i="2"/>
  <c r="A927" i="2"/>
  <c r="H926" i="2"/>
  <c r="A926" i="2"/>
  <c r="H925" i="2"/>
  <c r="H924" i="2"/>
  <c r="H923" i="2"/>
  <c r="H922" i="2"/>
  <c r="H921" i="2"/>
  <c r="H920" i="2"/>
  <c r="H919" i="2"/>
  <c r="H917" i="2"/>
  <c r="H916" i="2"/>
  <c r="H915" i="2"/>
  <c r="H914" i="2"/>
  <c r="H913" i="2"/>
  <c r="H912" i="2"/>
  <c r="A912" i="2"/>
  <c r="B2112" i="2" s="1"/>
  <c r="H908" i="2"/>
  <c r="H907" i="2"/>
  <c r="H906" i="2"/>
  <c r="H905" i="2"/>
  <c r="H904" i="2"/>
  <c r="H903" i="2"/>
  <c r="H902" i="2"/>
  <c r="H901" i="2"/>
  <c r="H900" i="2"/>
  <c r="H899" i="2"/>
  <c r="H898" i="2"/>
  <c r="H896" i="2"/>
  <c r="H895" i="2"/>
  <c r="H894" i="2"/>
  <c r="H893" i="2"/>
  <c r="H892" i="2"/>
  <c r="H891" i="2"/>
  <c r="H890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4" i="2"/>
  <c r="H833" i="2"/>
  <c r="H832" i="2"/>
  <c r="H831" i="2"/>
  <c r="A831" i="2"/>
  <c r="B2098" i="2" s="1"/>
  <c r="H830" i="2"/>
  <c r="H829" i="2"/>
  <c r="H828" i="2"/>
  <c r="A828" i="2"/>
  <c r="H827" i="2"/>
  <c r="H826" i="2"/>
  <c r="H825" i="2"/>
  <c r="A825" i="2"/>
  <c r="B2085" i="2" s="1"/>
  <c r="H824" i="2"/>
  <c r="H823" i="2"/>
  <c r="H822" i="2"/>
  <c r="A822" i="2"/>
  <c r="H821" i="2"/>
  <c r="H820" i="2"/>
  <c r="H819" i="2"/>
  <c r="H818" i="2"/>
  <c r="H817" i="2"/>
  <c r="H816" i="2"/>
  <c r="A816" i="2"/>
  <c r="H815" i="2"/>
  <c r="H814" i="2"/>
  <c r="H813" i="2"/>
  <c r="H812" i="2"/>
  <c r="H811" i="2"/>
  <c r="H810" i="2"/>
  <c r="H809" i="2"/>
  <c r="A809" i="2"/>
  <c r="B2063" i="2" s="1"/>
  <c r="H806" i="2"/>
  <c r="H805" i="2"/>
  <c r="H804" i="2"/>
  <c r="H803" i="2"/>
  <c r="H802" i="2"/>
  <c r="H801" i="2"/>
  <c r="H800" i="2"/>
  <c r="H799" i="2"/>
  <c r="H798" i="2"/>
  <c r="H796" i="2"/>
  <c r="H795" i="2"/>
  <c r="H794" i="2"/>
  <c r="H793" i="2"/>
  <c r="H792" i="2"/>
  <c r="H791" i="2"/>
  <c r="H790" i="2"/>
  <c r="H789" i="2"/>
  <c r="H788" i="2"/>
  <c r="H787" i="2"/>
  <c r="A787" i="2"/>
  <c r="H786" i="2"/>
  <c r="A786" i="2"/>
  <c r="B1792" i="2" s="1"/>
  <c r="H785" i="2"/>
  <c r="A785" i="2"/>
  <c r="H784" i="2"/>
  <c r="A784" i="2"/>
  <c r="H783" i="2"/>
  <c r="H782" i="2"/>
  <c r="H781" i="2"/>
  <c r="H780" i="2"/>
  <c r="H779" i="2"/>
  <c r="H778" i="2"/>
  <c r="H777" i="2"/>
  <c r="H776" i="2"/>
  <c r="H775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7" i="2"/>
  <c r="H756" i="2"/>
  <c r="H755" i="2"/>
  <c r="H754" i="2"/>
  <c r="H753" i="2"/>
  <c r="H752" i="2"/>
  <c r="H751" i="2"/>
  <c r="H750" i="2"/>
  <c r="H749" i="2"/>
  <c r="H748" i="2"/>
  <c r="H746" i="2"/>
  <c r="H745" i="2"/>
  <c r="H744" i="2"/>
  <c r="H743" i="2"/>
  <c r="H741" i="2"/>
  <c r="H740" i="2"/>
  <c r="H739" i="2"/>
  <c r="H738" i="2"/>
  <c r="H737" i="2"/>
  <c r="H736" i="2"/>
  <c r="H735" i="2"/>
  <c r="H734" i="2"/>
  <c r="H732" i="2"/>
  <c r="H731" i="2"/>
  <c r="H730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A458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A385" i="2"/>
  <c r="B2037" i="2" s="1"/>
  <c r="H384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A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3" i="2"/>
  <c r="H332" i="2"/>
  <c r="H330" i="2"/>
  <c r="H329" i="2"/>
  <c r="H328" i="2"/>
  <c r="H327" i="2"/>
  <c r="H326" i="2"/>
  <c r="H325" i="2"/>
  <c r="H324" i="2"/>
  <c r="H323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A306" i="2"/>
  <c r="B2026" i="2" s="1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2" i="2"/>
  <c r="H271" i="2"/>
  <c r="H270" i="2"/>
  <c r="H269" i="2"/>
  <c r="A269" i="2"/>
  <c r="B1727" i="2" s="1"/>
  <c r="H268" i="2"/>
  <c r="H267" i="2"/>
  <c r="H266" i="2"/>
  <c r="A266" i="2"/>
  <c r="B2002" i="2" s="1"/>
  <c r="H263" i="2"/>
  <c r="H262" i="2"/>
  <c r="H261" i="2"/>
  <c r="H259" i="2"/>
  <c r="H258" i="2"/>
  <c r="H257" i="2"/>
  <c r="H256" i="2"/>
  <c r="H255" i="2"/>
  <c r="H253" i="2"/>
  <c r="H252" i="2"/>
  <c r="H250" i="2"/>
  <c r="H248" i="2"/>
  <c r="H246" i="2"/>
  <c r="H245" i="2"/>
  <c r="H244" i="2"/>
  <c r="H243" i="2"/>
  <c r="H242" i="2"/>
  <c r="H241" i="2"/>
  <c r="H239" i="2"/>
  <c r="H238" i="2"/>
  <c r="H237" i="2"/>
  <c r="A237" i="2"/>
  <c r="B2010" i="2" s="1"/>
  <c r="H236" i="2"/>
  <c r="H235" i="2"/>
  <c r="H234" i="2"/>
  <c r="H233" i="2"/>
  <c r="H232" i="2"/>
  <c r="H231" i="2"/>
  <c r="A231" i="2"/>
  <c r="B1944" i="2" s="1"/>
  <c r="H230" i="2"/>
  <c r="H229" i="2"/>
  <c r="A229" i="2"/>
  <c r="H228" i="2"/>
  <c r="A228" i="2"/>
  <c r="B1966" i="2" s="1"/>
  <c r="H227" i="2"/>
  <c r="H226" i="2"/>
  <c r="H225" i="2"/>
  <c r="H224" i="2"/>
  <c r="H223" i="2"/>
  <c r="H222" i="2"/>
  <c r="H221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A168" i="2"/>
  <c r="B1708" i="2" s="1"/>
  <c r="H167" i="2"/>
  <c r="H166" i="2"/>
  <c r="A166" i="2"/>
  <c r="B1707" i="2" s="1"/>
  <c r="H165" i="2"/>
  <c r="H164" i="2"/>
  <c r="H163" i="2"/>
  <c r="H162" i="2"/>
  <c r="H161" i="2"/>
  <c r="H160" i="2"/>
  <c r="A160" i="2"/>
  <c r="B1973" i="2" s="1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6" i="2"/>
  <c r="H135" i="2"/>
  <c r="H134" i="2"/>
  <c r="H133" i="2"/>
  <c r="H132" i="2"/>
  <c r="H131" i="2"/>
  <c r="H127" i="2"/>
  <c r="H126" i="2"/>
  <c r="H125" i="2"/>
  <c r="H124" i="2"/>
  <c r="H123" i="2"/>
  <c r="H122" i="2"/>
  <c r="H121" i="2"/>
  <c r="H119" i="2"/>
  <c r="H117" i="2"/>
  <c r="H116" i="2"/>
  <c r="H115" i="2"/>
  <c r="H114" i="2"/>
  <c r="H113" i="2"/>
  <c r="H112" i="2"/>
  <c r="H111" i="2"/>
  <c r="H110" i="2"/>
  <c r="A110" i="2"/>
  <c r="H108" i="2"/>
  <c r="H107" i="2"/>
  <c r="H105" i="2"/>
  <c r="H104" i="2"/>
  <c r="H103" i="2"/>
  <c r="H101" i="2"/>
  <c r="H100" i="2"/>
  <c r="H98" i="2"/>
  <c r="H97" i="2"/>
  <c r="H95" i="2"/>
  <c r="H94" i="2"/>
  <c r="H93" i="2"/>
  <c r="A92" i="2"/>
  <c r="H90" i="2"/>
  <c r="H89" i="2"/>
  <c r="H88" i="2"/>
  <c r="H87" i="2"/>
  <c r="H86" i="2"/>
  <c r="H85" i="2"/>
  <c r="H84" i="2"/>
  <c r="A84" i="2"/>
  <c r="H83" i="2"/>
  <c r="H82" i="2"/>
  <c r="H81" i="2"/>
  <c r="H80" i="2"/>
  <c r="H79" i="2"/>
  <c r="A79" i="2"/>
  <c r="H78" i="2"/>
  <c r="A78" i="2"/>
  <c r="H77" i="2"/>
  <c r="A77" i="2"/>
  <c r="H76" i="2"/>
  <c r="H75" i="2"/>
  <c r="H74" i="2"/>
  <c r="H73" i="2"/>
  <c r="H72" i="2"/>
  <c r="H71" i="2"/>
  <c r="H70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A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A34" i="2"/>
  <c r="B2066" i="2" l="1"/>
  <c r="B2073" i="2"/>
  <c r="B2110" i="2"/>
  <c r="B2109" i="2"/>
  <c r="B1880" i="2"/>
  <c r="B1883" i="2"/>
  <c r="B1911" i="2"/>
  <c r="B1919" i="2"/>
  <c r="B1849" i="2"/>
  <c r="B1850" i="2"/>
  <c r="B1848" i="2"/>
  <c r="B1811" i="2"/>
  <c r="B1988" i="2"/>
  <c r="B1990" i="2"/>
  <c r="B1687" i="2"/>
  <c r="B1686" i="2"/>
  <c r="B1685" i="2"/>
  <c r="B1925" i="2"/>
  <c r="B1930" i="2"/>
  <c r="B2042" i="2"/>
  <c r="B2049" i="2"/>
  <c r="B2024" i="2"/>
  <c r="B1677" i="2"/>
  <c r="B1688" i="2"/>
  <c r="B1670" i="2"/>
  <c r="B1678" i="2"/>
  <c r="B1671" i="2"/>
  <c r="B1679" i="2"/>
  <c r="B1672" i="2"/>
  <c r="B1680" i="2"/>
  <c r="B1673" i="2"/>
  <c r="B1681" i="2"/>
  <c r="B1674" i="2"/>
  <c r="B1682" i="2"/>
  <c r="B1675" i="2"/>
  <c r="B1683" i="2"/>
  <c r="B1676" i="2"/>
  <c r="B1684" i="2"/>
  <c r="B2132" i="2"/>
  <c r="B2133" i="2"/>
  <c r="B1887" i="2"/>
  <c r="B1894" i="2"/>
  <c r="B1901" i="2"/>
  <c r="B1906" i="2"/>
  <c r="B1726" i="2"/>
  <c r="B1711" i="2"/>
  <c r="B1719" i="2"/>
  <c r="B1712" i="2"/>
  <c r="B1720" i="2"/>
  <c r="B1713" i="2"/>
  <c r="B1721" i="2"/>
  <c r="B1714" i="2"/>
  <c r="B1722" i="2"/>
  <c r="B1715" i="2"/>
  <c r="B1723" i="2"/>
  <c r="B1716" i="2"/>
  <c r="B1724" i="2"/>
  <c r="B1709" i="2"/>
  <c r="B1717" i="2"/>
  <c r="B1725" i="2"/>
  <c r="B1710" i="2"/>
  <c r="B1718" i="2"/>
  <c r="B1731" i="2"/>
  <c r="B1736" i="2"/>
  <c r="B2052" i="2"/>
  <c r="B1924" i="2"/>
  <c r="B2083" i="2"/>
  <c r="B1992" i="2"/>
  <c r="B1997" i="2"/>
  <c r="B1993" i="2"/>
  <c r="B1818" i="2"/>
  <c r="B1803" i="2"/>
  <c r="B1817" i="2"/>
  <c r="B1813" i="2"/>
  <c r="B2084" i="2"/>
  <c r="B1926" i="2"/>
  <c r="B1927" i="2"/>
  <c r="B2142" i="2"/>
  <c r="B2143" i="2"/>
  <c r="B2141" i="2"/>
  <c r="B2086" i="2"/>
  <c r="B1743" i="2"/>
  <c r="B1745" i="2"/>
  <c r="B1740" i="2"/>
  <c r="B2018" i="2"/>
  <c r="B2020" i="2"/>
  <c r="B2017" i="2"/>
  <c r="B1952" i="2"/>
  <c r="B1949" i="2"/>
  <c r="B1910" i="2"/>
  <c r="B1909" i="2"/>
  <c r="B1865" i="2"/>
  <c r="B1870" i="2"/>
  <c r="B1702" i="2"/>
  <c r="B1696" i="2"/>
  <c r="B2027" i="2"/>
  <c r="B2111" i="2"/>
  <c r="B1695" i="2"/>
  <c r="H303" i="2"/>
  <c r="B2065" i="2"/>
  <c r="B1777" i="2"/>
  <c r="B1773" i="2"/>
  <c r="B1876" i="2"/>
  <c r="B2067" i="2"/>
  <c r="B2158" i="2"/>
  <c r="B2155" i="2"/>
  <c r="B1878" i="2"/>
  <c r="B2074" i="2"/>
  <c r="H157" i="2"/>
  <c r="B1778" i="2"/>
  <c r="B2152" i="2"/>
  <c r="B2144" i="2"/>
  <c r="B2139" i="2"/>
  <c r="B2145" i="2"/>
  <c r="B1899" i="2"/>
  <c r="B2153" i="2"/>
  <c r="B1739" i="2"/>
  <c r="B2040" i="2"/>
  <c r="B2077" i="2"/>
  <c r="B2078" i="2"/>
  <c r="B1858" i="2"/>
  <c r="B1842" i="2"/>
  <c r="B1856" i="2"/>
  <c r="B1854" i="2"/>
  <c r="B1844" i="2"/>
  <c r="B1853" i="2"/>
  <c r="B1843" i="2"/>
  <c r="B1847" i="2"/>
  <c r="B1859" i="2"/>
  <c r="B1845" i="2"/>
  <c r="B1851" i="2"/>
  <c r="B1846" i="2"/>
  <c r="B1841" i="2"/>
  <c r="B1837" i="2"/>
  <c r="B1829" i="2"/>
  <c r="B1835" i="2"/>
  <c r="B1827" i="2"/>
  <c r="B1836" i="2"/>
  <c r="B1825" i="2"/>
  <c r="B1834" i="2"/>
  <c r="B1824" i="2"/>
  <c r="B1839" i="2"/>
  <c r="B1823" i="2"/>
  <c r="B1838" i="2"/>
  <c r="B1822" i="2"/>
  <c r="B1832" i="2"/>
  <c r="B1830" i="2"/>
  <c r="B1828" i="2"/>
  <c r="B1826" i="2"/>
  <c r="B2097" i="2"/>
  <c r="B2089" i="2"/>
  <c r="B2095" i="2"/>
  <c r="B2092" i="2"/>
  <c r="B2091" i="2"/>
  <c r="B2090" i="2"/>
  <c r="B2088" i="2"/>
  <c r="B2099" i="2"/>
  <c r="B2096" i="2"/>
  <c r="B2094" i="2"/>
  <c r="B1857" i="2"/>
  <c r="B2039" i="2"/>
  <c r="B2030" i="2"/>
  <c r="B2036" i="2"/>
  <c r="B2028" i="2"/>
  <c r="B2035" i="2"/>
  <c r="B2034" i="2"/>
  <c r="B2031" i="2"/>
  <c r="B2029" i="2"/>
  <c r="B2033" i="2"/>
  <c r="B2032" i="2"/>
  <c r="B2093" i="2"/>
  <c r="B1831" i="2"/>
  <c r="B2038" i="2"/>
  <c r="B1979" i="2"/>
  <c r="B1971" i="2"/>
  <c r="B1977" i="2"/>
  <c r="B1969" i="2"/>
  <c r="B1968" i="2"/>
  <c r="B1978" i="2"/>
  <c r="B1972" i="2"/>
  <c r="B1970" i="2"/>
  <c r="B1976" i="2"/>
  <c r="B1975" i="2"/>
  <c r="B1974" i="2"/>
  <c r="B1795" i="2"/>
  <c r="B1787" i="2"/>
  <c r="B1801" i="2"/>
  <c r="B1793" i="2"/>
  <c r="B1785" i="2"/>
  <c r="B1799" i="2"/>
  <c r="B1789" i="2"/>
  <c r="B1798" i="2"/>
  <c r="B1788" i="2"/>
  <c r="B1802" i="2"/>
  <c r="B1786" i="2"/>
  <c r="B1800" i="2"/>
  <c r="B1784" i="2"/>
  <c r="B1796" i="2"/>
  <c r="B1791" i="2"/>
  <c r="B1790" i="2"/>
  <c r="B2182" i="2"/>
  <c r="B2174" i="2"/>
  <c r="B2180" i="2"/>
  <c r="B2172" i="2"/>
  <c r="B2183" i="2"/>
  <c r="B2181" i="2"/>
  <c r="B2179" i="2"/>
  <c r="B2178" i="2"/>
  <c r="B2176" i="2"/>
  <c r="B2177" i="2"/>
  <c r="B2175" i="2"/>
  <c r="B2173" i="2"/>
  <c r="B2165" i="2"/>
  <c r="B2163" i="2"/>
  <c r="B2171" i="2"/>
  <c r="B2160" i="2"/>
  <c r="B2170" i="2"/>
  <c r="B2166" i="2"/>
  <c r="B2164" i="2"/>
  <c r="B2161" i="2"/>
  <c r="B2168" i="2"/>
  <c r="B2167" i="2"/>
  <c r="B1794" i="2"/>
  <c r="B1833" i="2"/>
  <c r="B1700" i="2"/>
  <c r="B1692" i="2"/>
  <c r="B1706" i="2"/>
  <c r="B1698" i="2"/>
  <c r="B1690" i="2"/>
  <c r="B1699" i="2"/>
  <c r="B1697" i="2"/>
  <c r="B1704" i="2"/>
  <c r="B1691" i="2"/>
  <c r="B1703" i="2"/>
  <c r="B1689" i="2"/>
  <c r="B1701" i="2"/>
  <c r="B1694" i="2"/>
  <c r="B1693" i="2"/>
  <c r="B1705" i="2"/>
  <c r="B1761" i="2"/>
  <c r="B1753" i="2"/>
  <c r="B1759" i="2"/>
  <c r="B1751" i="2"/>
  <c r="B1763" i="2"/>
  <c r="B1752" i="2"/>
  <c r="B1762" i="2"/>
  <c r="B1750" i="2"/>
  <c r="B1749" i="2"/>
  <c r="B1764" i="2"/>
  <c r="B1748" i="2"/>
  <c r="B1758" i="2"/>
  <c r="B1746" i="2"/>
  <c r="B1754" i="2"/>
  <c r="B1747" i="2"/>
  <c r="B1760" i="2"/>
  <c r="B2123" i="2"/>
  <c r="B2115" i="2"/>
  <c r="B2121" i="2"/>
  <c r="B2113" i="2"/>
  <c r="B2116" i="2"/>
  <c r="B2114" i="2"/>
  <c r="B2120" i="2"/>
  <c r="B2119" i="2"/>
  <c r="B2117" i="2"/>
  <c r="B2122" i="2"/>
  <c r="B2118" i="2"/>
  <c r="B1755" i="2"/>
  <c r="B1797" i="2"/>
  <c r="B1840" i="2"/>
  <c r="B1963" i="2"/>
  <c r="B1961" i="2"/>
  <c r="B1958" i="2"/>
  <c r="B1967" i="2"/>
  <c r="B1957" i="2"/>
  <c r="B1956" i="2"/>
  <c r="B1965" i="2"/>
  <c r="B1962" i="2"/>
  <c r="B1960" i="2"/>
  <c r="B1959" i="2"/>
  <c r="B2047" i="2"/>
  <c r="B2045" i="2"/>
  <c r="B2048" i="2"/>
  <c r="B2046" i="2"/>
  <c r="B2044" i="2"/>
  <c r="B2043" i="2"/>
  <c r="B2041" i="2"/>
  <c r="B2051" i="2"/>
  <c r="B2050" i="2"/>
  <c r="B2131" i="2"/>
  <c r="B2129" i="2"/>
  <c r="B2126" i="2"/>
  <c r="B2125" i="2"/>
  <c r="B2135" i="2"/>
  <c r="B2134" i="2"/>
  <c r="B2130" i="2"/>
  <c r="B2128" i="2"/>
  <c r="B2127" i="2"/>
  <c r="B2124" i="2"/>
  <c r="B1756" i="2"/>
  <c r="B1852" i="2"/>
  <c r="B2013" i="2"/>
  <c r="B2005" i="2"/>
  <c r="B2011" i="2"/>
  <c r="B2014" i="2"/>
  <c r="B2012" i="2"/>
  <c r="B2015" i="2"/>
  <c r="B2009" i="2"/>
  <c r="B2008" i="2"/>
  <c r="B2007" i="2"/>
  <c r="B2006" i="2"/>
  <c r="B2004" i="2"/>
  <c r="B1905" i="2"/>
  <c r="B1897" i="2"/>
  <c r="B1903" i="2"/>
  <c r="B1896" i="2"/>
  <c r="B1907" i="2"/>
  <c r="B1904" i="2"/>
  <c r="B1902" i="2"/>
  <c r="B1900" i="2"/>
  <c r="B1757" i="2"/>
  <c r="B1855" i="2"/>
  <c r="B1898" i="2"/>
  <c r="B1964" i="2"/>
  <c r="B2162" i="2"/>
  <c r="B2106" i="2"/>
  <c r="B2104" i="2"/>
  <c r="B2103" i="2"/>
  <c r="B2102" i="2"/>
  <c r="B2107" i="2"/>
  <c r="B2105" i="2"/>
  <c r="B2100" i="2"/>
  <c r="B1783" i="2"/>
  <c r="B1950" i="2"/>
  <c r="B1871" i="2"/>
  <c r="B1863" i="2"/>
  <c r="B1869" i="2"/>
  <c r="B1861" i="2"/>
  <c r="B1862" i="2"/>
  <c r="B1860" i="2"/>
  <c r="B1868" i="2"/>
  <c r="B1879" i="2"/>
  <c r="B1877" i="2"/>
  <c r="B1873" i="2"/>
  <c r="B1882" i="2"/>
  <c r="B1872" i="2"/>
  <c r="B1875" i="2"/>
  <c r="B1874" i="2"/>
  <c r="B1996" i="2"/>
  <c r="B2003" i="2"/>
  <c r="B1994" i="2"/>
  <c r="B2001" i="2"/>
  <c r="B2000" i="2"/>
  <c r="B1999" i="2"/>
  <c r="B1998" i="2"/>
  <c r="B1995" i="2"/>
  <c r="B2021" i="2"/>
  <c r="B2019" i="2"/>
  <c r="B2023" i="2"/>
  <c r="B2016" i="2"/>
  <c r="B2025" i="2"/>
  <c r="B1821" i="2"/>
  <c r="B1814" i="2"/>
  <c r="B1808" i="2"/>
  <c r="B1812" i="2"/>
  <c r="B1806" i="2"/>
  <c r="B1816" i="2"/>
  <c r="B1807" i="2"/>
  <c r="B1815" i="2"/>
  <c r="B1805" i="2"/>
  <c r="B1819" i="2"/>
  <c r="B1809" i="2"/>
  <c r="B2056" i="2"/>
  <c r="B2062" i="2"/>
  <c r="B2054" i="2"/>
  <c r="B2059" i="2"/>
  <c r="B2058" i="2"/>
  <c r="B2061" i="2"/>
  <c r="B2060" i="2"/>
  <c r="B2055" i="2"/>
  <c r="B1820" i="2"/>
  <c r="B1864" i="2"/>
  <c r="B1881" i="2"/>
  <c r="B2022" i="2"/>
  <c r="B1955" i="2"/>
  <c r="B1947" i="2"/>
  <c r="B1953" i="2"/>
  <c r="B1945" i="2"/>
  <c r="B1948" i="2"/>
  <c r="B1946" i="2"/>
  <c r="B1954" i="2"/>
  <c r="B1951" i="2"/>
  <c r="B1782" i="2"/>
  <c r="B1774" i="2"/>
  <c r="B1766" i="2"/>
  <c r="B1780" i="2"/>
  <c r="B1772" i="2"/>
  <c r="B1781" i="2"/>
  <c r="B1770" i="2"/>
  <c r="B1779" i="2"/>
  <c r="B1769" i="2"/>
  <c r="B1776" i="2"/>
  <c r="B1775" i="2"/>
  <c r="B1771" i="2"/>
  <c r="B1765" i="2"/>
  <c r="B1888" i="2"/>
  <c r="B1895" i="2"/>
  <c r="B1886" i="2"/>
  <c r="B1884" i="2"/>
  <c r="B1893" i="2"/>
  <c r="B1890" i="2"/>
  <c r="B1889" i="2"/>
  <c r="B1885" i="2"/>
  <c r="B1914" i="2"/>
  <c r="B1912" i="2"/>
  <c r="B1918" i="2"/>
  <c r="B1908" i="2"/>
  <c r="B1917" i="2"/>
  <c r="B1915" i="2"/>
  <c r="B1923" i="2"/>
  <c r="B1929" i="2"/>
  <c r="B1921" i="2"/>
  <c r="B1931" i="2"/>
  <c r="B1928" i="2"/>
  <c r="B1922" i="2"/>
  <c r="B1920" i="2"/>
  <c r="B1987" i="2"/>
  <c r="B1985" i="2"/>
  <c r="B1991" i="2"/>
  <c r="B1980" i="2"/>
  <c r="B1989" i="2"/>
  <c r="B1984" i="2"/>
  <c r="B1983" i="2"/>
  <c r="B1981" i="2"/>
  <c r="B1732" i="2"/>
  <c r="B1744" i="2"/>
  <c r="B1738" i="2"/>
  <c r="B1730" i="2"/>
  <c r="B1742" i="2"/>
  <c r="B1734" i="2"/>
  <c r="B1741" i="2"/>
  <c r="B1733" i="2"/>
  <c r="B1737" i="2"/>
  <c r="B1735" i="2"/>
  <c r="B1728" i="2"/>
  <c r="B1767" i="2"/>
  <c r="B1804" i="2"/>
  <c r="B1866" i="2"/>
  <c r="B1891" i="2"/>
  <c r="B1913" i="2"/>
  <c r="B1982" i="2"/>
  <c r="B2053" i="2"/>
  <c r="B2101" i="2"/>
  <c r="B1729" i="2"/>
  <c r="B1768" i="2"/>
  <c r="B1810" i="2"/>
  <c r="B1867" i="2"/>
  <c r="B1892" i="2"/>
  <c r="B1916" i="2"/>
  <c r="B1986" i="2"/>
  <c r="B2057" i="2"/>
  <c r="B2108" i="2"/>
  <c r="B2072" i="2"/>
  <c r="B2064" i="2"/>
  <c r="B2070" i="2"/>
  <c r="B2069" i="2"/>
  <c r="B2068" i="2"/>
  <c r="B2071" i="2"/>
  <c r="B2081" i="2"/>
  <c r="B2087" i="2"/>
  <c r="B2079" i="2"/>
  <c r="B2082" i="2"/>
  <c r="B2080" i="2"/>
  <c r="B2156" i="2"/>
  <c r="B2148" i="2"/>
  <c r="B2154" i="2"/>
  <c r="B2149" i="2"/>
  <c r="B2159" i="2"/>
  <c r="B2075" i="2"/>
  <c r="B2150" i="2"/>
  <c r="B2140" i="2"/>
  <c r="B2146" i="2"/>
  <c r="B2138" i="2"/>
  <c r="B2137" i="2"/>
  <c r="B2147" i="2"/>
  <c r="B2136" i="2"/>
  <c r="B2076" i="2"/>
  <c r="B2151" i="2"/>
  <c r="H1588" i="2" l="1"/>
  <c r="H31" i="2" s="1"/>
  <c r="A28" i="2" l="1"/>
</calcChain>
</file>

<file path=xl/sharedStrings.xml><?xml version="1.0" encoding="utf-8"?>
<sst xmlns="http://schemas.openxmlformats.org/spreadsheetml/2006/main" count="6151" uniqueCount="2850">
  <si>
    <t>*</t>
  </si>
  <si>
    <t xml:space="preserve">          Click on Drop Down to Filter</t>
  </si>
  <si>
    <t>FREEDOM DESIGNS, INC.</t>
  </si>
  <si>
    <t>Seating &amp; Positioning Order Form - Excel Format</t>
  </si>
  <si>
    <t>2241 N. Madera Rd.</t>
  </si>
  <si>
    <t>Phone:   800-331-8551</t>
  </si>
  <si>
    <t>Simi Valley, CA 93065</t>
  </si>
  <si>
    <t>FAX:   888-582-1509</t>
  </si>
  <si>
    <t xml:space="preserve">INSTALL </t>
  </si>
  <si>
    <t>Date:</t>
  </si>
  <si>
    <t xml:space="preserve">       Type Yes or No:</t>
  </si>
  <si>
    <t>Please Check (X) Box</t>
  </si>
  <si>
    <t>Other Manufacturer:</t>
  </si>
  <si>
    <t>Quote:</t>
  </si>
  <si>
    <t>Company:</t>
  </si>
  <si>
    <t>Confirmation:</t>
  </si>
  <si>
    <t>Model #:</t>
  </si>
  <si>
    <t>Headrest T-Nut Pattern:</t>
  </si>
  <si>
    <t>RTS Name:</t>
  </si>
  <si>
    <t>Company/Account #:</t>
  </si>
  <si>
    <t>Ship To Address:</t>
  </si>
  <si>
    <t>P.O. #:</t>
  </si>
  <si>
    <t>Marked For:</t>
  </si>
  <si>
    <t xml:space="preserve">    Chair Model:</t>
  </si>
  <si>
    <t xml:space="preserve">  Email / Fax #:</t>
  </si>
  <si>
    <t>Enter the number 1 in the red box to choose Notes and Memos when filtered.</t>
  </si>
  <si>
    <t>Enter the number 1 in the red box to choose Fabric and Monograms when filtered.</t>
  </si>
  <si>
    <t>PART NUMBER</t>
  </si>
  <si>
    <t>UNIT</t>
  </si>
  <si>
    <t>RETAIL</t>
  </si>
  <si>
    <t>HCPCS CODES</t>
  </si>
  <si>
    <t>PRICE</t>
  </si>
  <si>
    <t>TOTAL</t>
  </si>
  <si>
    <t>FED.</t>
  </si>
  <si>
    <t>SOLID SEATS</t>
  </si>
  <si>
    <t>EE1</t>
  </si>
  <si>
    <t>EA.</t>
  </si>
  <si>
    <t>E2609</t>
  </si>
  <si>
    <t>EE1-PIN</t>
  </si>
  <si>
    <t>SEAT INSERT - PIN LOCK ECONO-EZE</t>
  </si>
  <si>
    <t>EE1-NO HARDWARE</t>
  </si>
  <si>
    <t>SEAT ECONO-EZE T-NUTS NO HARDWARE</t>
  </si>
  <si>
    <t>EE1-MICRO</t>
  </si>
  <si>
    <t>SEAT-ECONO-EZE -MICRO - ONLY AVAILABLE 14W SYSTEM &amp; UNDER</t>
  </si>
  <si>
    <t xml:space="preserve">EE1-PK1 </t>
  </si>
  <si>
    <t>SEAT - ECONO EZE  w/ADJUSTABLE HARDWARE - PACKAGE</t>
  </si>
  <si>
    <t>EASY CLAMP 1</t>
  </si>
  <si>
    <t>SEAT - 2 EASY CLAMPS, 2 SPLIT COLLARS AND 2 30º CLAMPS</t>
  </si>
  <si>
    <t>EZ LITE1</t>
  </si>
  <si>
    <t>SEAT w/2 EZ LITE CLAMPS, 2 - 30º CLAMPS/HINGE</t>
  </si>
  <si>
    <t>EZ LITE1-EXT.</t>
  </si>
  <si>
    <t>SEAT w/2 LONG EZ LITE CLAMPS, 2 - 30º CLAMPS/HINGE</t>
  </si>
  <si>
    <t>FASTCLAMP1</t>
  </si>
  <si>
    <t>SEAT w/2 FASTCLAMPS</t>
  </si>
  <si>
    <t>SNAP-LOCK1</t>
  </si>
  <si>
    <t>SEAT w/2 SNAPLOCKS, 2 - 30º CLAMPS/HINGE</t>
  </si>
  <si>
    <t>GLIDE 1</t>
  </si>
  <si>
    <t>SEAT w/2 GLIDELOCKS/HINGE</t>
  </si>
  <si>
    <t>LOCK DH1</t>
  </si>
  <si>
    <t>SEAT - 2 LOCKING DROP HOOKS AND 30º CLAMPS</t>
  </si>
  <si>
    <t>ROTATE 1</t>
  </si>
  <si>
    <t>SEAT w/ROTATE CLAMPS FRONT</t>
  </si>
  <si>
    <t>101-1000</t>
  </si>
  <si>
    <t>SEAT INSERT-SPECIFY SIZE</t>
  </si>
  <si>
    <t>101-1000A</t>
  </si>
  <si>
    <t>SEAT INSERT w/T-NUTS</t>
  </si>
  <si>
    <t>101-2000</t>
  </si>
  <si>
    <t>SEAT-1" DRP. HK w/#436 - 30° CLAMPS</t>
  </si>
  <si>
    <t>101-3000</t>
  </si>
  <si>
    <t>SEAT-1", 2", 3", DRP. HKS w/#403 SPLIT COLLAR CLAMPS</t>
  </si>
  <si>
    <t>101-4000</t>
  </si>
  <si>
    <t>SEAT-ADJ. BRACKETS - J/L w/SPLIT COLLAR CLAMPS</t>
  </si>
  <si>
    <t>101-5000</t>
  </si>
  <si>
    <t>SEAT-4 L BRACKETS</t>
  </si>
  <si>
    <t>101-6000</t>
  </si>
  <si>
    <t>SEAT-4 SNAPLOCK</t>
  </si>
  <si>
    <t>101-7000</t>
  </si>
  <si>
    <t>SEAT-4 QUICK RELEASE</t>
  </si>
  <si>
    <t>101-7500</t>
  </si>
  <si>
    <t>SEAT-2 PR. EE HARDWARE</t>
  </si>
  <si>
    <t>101-7500-PIN</t>
  </si>
  <si>
    <t>SEAT-2 PR. PIN LOCK EE HARDWARE</t>
  </si>
  <si>
    <t>101-10000</t>
  </si>
  <si>
    <t>SEAT-4 EZ LITE CLAMPS</t>
  </si>
  <si>
    <t>101-10000-EXT</t>
  </si>
  <si>
    <t>SEAT-4 LONG EZ LITE CLAMPS</t>
  </si>
  <si>
    <t>101-11000</t>
  </si>
  <si>
    <t>SEAT-4 GLIDE LOCK CLAMPS</t>
  </si>
  <si>
    <t>101-12000</t>
  </si>
  <si>
    <t>SEAT-2PR. EE MICRO HARDWARE - (14W SYSTEM AND UNDER ONLY)</t>
  </si>
  <si>
    <t>101-13000</t>
  </si>
  <si>
    <t>SEAT w/2 GLIDE LOCK, 2 SPLIT COLLARS</t>
  </si>
  <si>
    <t>101-14000</t>
  </si>
  <si>
    <t>SEAT - 4 LOCKING DROP HOOKS</t>
  </si>
  <si>
    <t>101-15000</t>
  </si>
  <si>
    <t>SEAT - 4 EZ LITE CLAMPS, &amp; SEAT TO BACK HINGE - NO FOAM</t>
  </si>
  <si>
    <t>101-16000</t>
  </si>
  <si>
    <t>SEAT w/(4) ROTATING HOLD DOWNS</t>
  </si>
  <si>
    <t>101-35000</t>
  </si>
  <si>
    <t>SEAT w/4 FASTCLAMPS</t>
  </si>
  <si>
    <t>101-EASY CLAMP</t>
  </si>
  <si>
    <t>SEAT w/4 EASY CLAMPS AND 2 SPLIT COLLARS</t>
  </si>
  <si>
    <t>CUSTOM SEAT</t>
  </si>
  <si>
    <t>CUSTOM SEAT INCLUDING ALL MODS &amp; ATTACHING HARDWARE</t>
  </si>
  <si>
    <t>QUOTE</t>
  </si>
  <si>
    <t>SOLID SEAT MODIFICATIONS</t>
  </si>
  <si>
    <t>Density</t>
  </si>
  <si>
    <t>MOD-1OVER18</t>
  </si>
  <si>
    <t>SEAT OVER 18 X 18</t>
  </si>
  <si>
    <t>MOD-1OVER22</t>
  </si>
  <si>
    <t>SEAT OVER 22 X 22</t>
  </si>
  <si>
    <t>MOD-1OVER24</t>
  </si>
  <si>
    <t>SEAT OVER 24 X 24</t>
  </si>
  <si>
    <t>MOD-1A</t>
  </si>
  <si>
    <t>PHENOLIC BASE</t>
  </si>
  <si>
    <t>MOD-1A1</t>
  </si>
  <si>
    <t>1/4" BOLTERON BASE UPGRADE</t>
  </si>
  <si>
    <t>MOD-1A2</t>
  </si>
  <si>
    <t>3/8" BOLTERON BASE UPGRADE</t>
  </si>
  <si>
    <t>K0108</t>
  </si>
  <si>
    <t>MOD-1B</t>
  </si>
  <si>
    <t>CUT OUTS, FOAM/WOOD/FABRIC</t>
  </si>
  <si>
    <t>MOD-1CL</t>
  </si>
  <si>
    <t>ASYMMETRICAL SEAT LONG LEFT</t>
  </si>
  <si>
    <t>MOD-1CR</t>
  </si>
  <si>
    <t>ASYMMETRICAL SEAT LONG RIGHT</t>
  </si>
  <si>
    <t>MOD-1E</t>
  </si>
  <si>
    <t>WEDGE CUT FOAM</t>
  </si>
  <si>
    <t>MOD-1G</t>
  </si>
  <si>
    <t>CUSHION SEPARATE FROM WOOD</t>
  </si>
  <si>
    <t>MOD-1H</t>
  </si>
  <si>
    <t>TABS w/SNAPS (PAIR)</t>
  </si>
  <si>
    <t>PR.</t>
  </si>
  <si>
    <t>MOD-1I</t>
  </si>
  <si>
    <t>INCONTINENT LINER</t>
  </si>
  <si>
    <t>MOD-1J</t>
  </si>
  <si>
    <t>LATERALLY SPLIT SEAT</t>
  </si>
  <si>
    <t>MOD-1K</t>
  </si>
  <si>
    <t>ANTI THRUST SEAT FOAM</t>
  </si>
  <si>
    <t>MOD-1L</t>
  </si>
  <si>
    <t>GRID SEAT FOAM  -  STANDARD 2 X 2 X 2</t>
  </si>
  <si>
    <t>MOD-1L1</t>
  </si>
  <si>
    <t>GRID FIT KIT IN 3#, 4# AND 5# (EQUALS 9 PIECES)</t>
  </si>
  <si>
    <t>MOD-1L2</t>
  </si>
  <si>
    <t>GRID FIT KIT-T-FOAM IN SOFT, MEDIUM AND FIRM (EQUALS 9 PIECES)</t>
  </si>
  <si>
    <t>MOD-1L2A</t>
  </si>
  <si>
    <t xml:space="preserve">GRID FIT KIT SUN IN SOFT, MEDIUM AND FIRM (EQUALS 9 PIECES)                                      </t>
  </si>
  <si>
    <t>MOD-1L3</t>
  </si>
  <si>
    <t>GRID FIT KIT PUDGEE</t>
  </si>
  <si>
    <t>MOD-1M</t>
  </si>
  <si>
    <t>TWO TONE UPHOLSTERY</t>
  </si>
  <si>
    <t>MOD-1N</t>
  </si>
  <si>
    <t xml:space="preserve">MONOGRAM w/ SYSTEM </t>
  </si>
  <si>
    <t>N/C</t>
  </si>
  <si>
    <t>MOD-1O</t>
  </si>
  <si>
    <t xml:space="preserve">NOTCH FOR BACK POSTS </t>
  </si>
  <si>
    <t>MOD-1P</t>
  </si>
  <si>
    <t>HOOK &amp; LOOP STRIPS</t>
  </si>
  <si>
    <t>MOD-1Q</t>
  </si>
  <si>
    <t>T-NUTS</t>
  </si>
  <si>
    <t>SET</t>
  </si>
  <si>
    <t>MOD-1R</t>
  </si>
  <si>
    <t>PLANAR SEAT COVER ONLY w/ZIPPER</t>
  </si>
  <si>
    <t>MOD-1RC</t>
  </si>
  <si>
    <t>CUSTOM SEAT COVER ONLY</t>
  </si>
  <si>
    <t>MOD-1R2</t>
  </si>
  <si>
    <t>CONTOUR SEAT UPHOLSTERY ONLY w/ ZIPPER</t>
  </si>
  <si>
    <t>MOD-1S</t>
  </si>
  <si>
    <t xml:space="preserve">FREE FORM SEAT                                                  </t>
  </si>
  <si>
    <t>MOD-1S BAG</t>
  </si>
  <si>
    <t>FREE FORM BAG STYLE</t>
  </si>
  <si>
    <t>MOD-1S1</t>
  </si>
  <si>
    <t>LIQUID SUNMATE ONLY</t>
  </si>
  <si>
    <t>MOD-1S1 BAG</t>
  </si>
  <si>
    <t xml:space="preserve">LIQUID SUNMATE ONLY - BAG STYLE </t>
  </si>
  <si>
    <t>MOD-1S2</t>
  </si>
  <si>
    <t>FREE FORM BLOCKER KIT</t>
  </si>
  <si>
    <t>MOD-1S3</t>
  </si>
  <si>
    <t>FREE FORM COVER  ONLY</t>
  </si>
  <si>
    <t>MOD-1S3A</t>
  </si>
  <si>
    <t>CUSTOM FREE FORM COVER  ONLY</t>
  </si>
  <si>
    <t>MOD-1S4</t>
  </si>
  <si>
    <t>FREE FORM INTERNAL LATERALS</t>
  </si>
  <si>
    <t>MOD-1T</t>
  </si>
  <si>
    <t>MONOGRAM NO SYSTEM ORDERED</t>
  </si>
  <si>
    <t>MOD-1U</t>
  </si>
  <si>
    <t>REMOVABLE COVER GRID UPGRADE (WHEN ORDERING GRID SEAT)</t>
  </si>
  <si>
    <t>MOD-1U1</t>
  </si>
  <si>
    <t>STD. GRID COVER  NO SEAT</t>
  </si>
  <si>
    <t>MOD-1U1C</t>
  </si>
  <si>
    <t>CUSTOM GRID COVER  NO SEAT</t>
  </si>
  <si>
    <t>MOD-1V</t>
  </si>
  <si>
    <t>CONTOUR ABD/ANTI THRUST</t>
  </si>
  <si>
    <t>MOD-1VA</t>
  </si>
  <si>
    <t>CONTOUR ABDUCTOR - NO ANTI THRUST</t>
  </si>
  <si>
    <t>MOD-1W</t>
  </si>
  <si>
    <t>CONTOUR ADD/ANTI THRUST</t>
  </si>
  <si>
    <t>MOD-1WA</t>
  </si>
  <si>
    <t>CONTOUR ADDUCTOR - NO ANTI THRUST</t>
  </si>
  <si>
    <t>MOD-1X</t>
  </si>
  <si>
    <t>CHECKERBOARD CUT FOAM</t>
  </si>
  <si>
    <t>MOD-1Y</t>
  </si>
  <si>
    <t>CONTOUR ABD/ADD/ANTI</t>
  </si>
  <si>
    <t>MOD-1YA</t>
  </si>
  <si>
    <t>CONTOUR ABDUCTOR/ADDUCTOR N0 ANTI THRUST</t>
  </si>
  <si>
    <t>MOD-1Z</t>
  </si>
  <si>
    <t>CUSHION BASE w/HOOK/LOOP</t>
  </si>
  <si>
    <t>MOD-1AA</t>
  </si>
  <si>
    <t xml:space="preserve">MONOGRAM-DESIGN  </t>
  </si>
  <si>
    <t>MOD-1BB</t>
  </si>
  <si>
    <t>I-MOD ON SEAT</t>
  </si>
  <si>
    <t>MOD-1CC</t>
  </si>
  <si>
    <t xml:space="preserve">ZIPPER CLOSURE </t>
  </si>
  <si>
    <t>MOD-1DD</t>
  </si>
  <si>
    <t>MODULAR CONTOUR CUSHION</t>
  </si>
  <si>
    <t>MOD-1DD1</t>
  </si>
  <si>
    <t>MODULAR CONTOUR FIT KIT/ADD/ABD</t>
  </si>
  <si>
    <t>MOD-1DD2</t>
  </si>
  <si>
    <t>MODULAR CONTOUR FIT KT - 10X10</t>
  </si>
  <si>
    <t>MOD-1DD3</t>
  </si>
  <si>
    <t xml:space="preserve">MODULAR CONTOUR ANTI THRUST KIT </t>
  </si>
  <si>
    <t>MOD-1EE</t>
  </si>
  <si>
    <t>FOAM F/W, WOOD BETWEEN</t>
  </si>
  <si>
    <t>MOD-1FF</t>
  </si>
  <si>
    <t>REMOVABLE INC. SLIP COVER</t>
  </si>
  <si>
    <t>MOD-1GG</t>
  </si>
  <si>
    <t>TRACK MOUNT HARDWARE-LONG DUAL TRACKS</t>
  </si>
  <si>
    <t>MOD-1HH</t>
  </si>
  <si>
    <t>FLIP &amp; FOLD SEAT TO BACK HINGE BRACKET (substitute 430 or 430A)</t>
  </si>
  <si>
    <t>MOD-1II</t>
  </si>
  <si>
    <t>1/4" THICK APPLEWOOD</t>
  </si>
  <si>
    <t>MOD-1KK</t>
  </si>
  <si>
    <t>OMIT WOOD</t>
  </si>
  <si>
    <t>MOD-1PP</t>
  </si>
  <si>
    <t>SLIP COVER - SEAT</t>
  </si>
  <si>
    <t>MOD-1UU-MILD</t>
  </si>
  <si>
    <t>CUT/CARVE/ CONTOUR- MILD</t>
  </si>
  <si>
    <t>MOD-1UU-MODERATE</t>
  </si>
  <si>
    <t>CUT/CARVE/ CONTOUR- MODERATE</t>
  </si>
  <si>
    <t>MOD-1UU-MAXIMUM</t>
  </si>
  <si>
    <t>CUT/CARVE/ CONTOUR- MAXIMUM</t>
  </si>
  <si>
    <t>MOD-1WW</t>
  </si>
  <si>
    <t>LEAF FLARED SEAT</t>
  </si>
  <si>
    <t xml:space="preserve">CUSTOM FOAMS FOR SOLID SEATS        </t>
  </si>
  <si>
    <t>Dens ity</t>
  </si>
  <si>
    <t>Thickness</t>
  </si>
  <si>
    <t>STAN1</t>
  </si>
  <si>
    <t>3# FOAM IN SEAT</t>
  </si>
  <si>
    <t>1"</t>
  </si>
  <si>
    <t>HIGHD1</t>
  </si>
  <si>
    <t>4# FOAM IN SEAT</t>
  </si>
  <si>
    <t>TUF1</t>
  </si>
  <si>
    <t>5# FOAM IN SEAT</t>
  </si>
  <si>
    <t>DURA1</t>
  </si>
  <si>
    <t>10# FOAM IN SEAT</t>
  </si>
  <si>
    <t>TFOAM1</t>
  </si>
  <si>
    <t xml:space="preserve">T-FOAM IN SEAT                             </t>
  </si>
  <si>
    <t>PUDG1</t>
  </si>
  <si>
    <t>PUDGEE IN SEAT</t>
  </si>
  <si>
    <t>SUN1</t>
  </si>
  <si>
    <r>
      <t xml:space="preserve">SUNMATE IN SEAT                         </t>
    </r>
    <r>
      <rPr>
        <b/>
        <sz val="10"/>
        <rFont val="Arial"/>
        <family val="2"/>
      </rPr>
      <t xml:space="preserve">        </t>
    </r>
    <r>
      <rPr>
        <b/>
        <sz val="10"/>
        <rFont val="Arial"/>
        <family val="2"/>
      </rPr>
      <t xml:space="preserve">  </t>
    </r>
  </si>
  <si>
    <t>EVA1</t>
  </si>
  <si>
    <t>EVA FOAM IN SEAT</t>
  </si>
  <si>
    <t>FREE1</t>
  </si>
  <si>
    <t>FREE FLOAT GEL IN SEAT (18 X 16 &amp; UNDER)</t>
  </si>
  <si>
    <t>1/2"</t>
  </si>
  <si>
    <t>FREE1 OVER</t>
  </si>
  <si>
    <t>FREE FLOAT GEL IN SEAT (18 X 16 &amp; OVER)</t>
  </si>
  <si>
    <t>WAFFLE1</t>
  </si>
  <si>
    <t>WAFFLE FREE FLOAT GEL IN SEAT (18 X 16 &amp; UNDER)</t>
  </si>
  <si>
    <t>WAFFLE1 OVER</t>
  </si>
  <si>
    <t>WAFFLE FREE FLOAT GEL IN SEAT (18 X 16 &amp; OVER)</t>
  </si>
  <si>
    <t>FREE12</t>
  </si>
  <si>
    <t>FREE FLOAT GEL-ISCHIAL RELIEF</t>
  </si>
  <si>
    <t>WAFFLE12</t>
  </si>
  <si>
    <t>WAFFLE FREE FLOAT GEL ISCHIAL REL</t>
  </si>
  <si>
    <t>FREE13</t>
  </si>
  <si>
    <t>FREE FLOAT GEL COCCYGIAL RELIEF</t>
  </si>
  <si>
    <t>WAFFLE13</t>
  </si>
  <si>
    <t>WAFFLE FREE FLOAT GEL COCCYGIAL RELIEF</t>
  </si>
  <si>
    <t>ROHO12</t>
  </si>
  <si>
    <t>ROHO ADAPTOR CUSHIONS INSERT - ISCHIAL RELIEF</t>
  </si>
  <si>
    <t>ROHO13</t>
  </si>
  <si>
    <t>ROHO ADAPTOR CUSHIONS INSERT - COCCYGIAL RELIEF</t>
  </si>
  <si>
    <t>CUSTOM SEAT INCLUDING ALL MODIFICATIONS &amp; ATTACHEMENT HARDWARE</t>
  </si>
  <si>
    <t>SUB TOTAL</t>
  </si>
  <si>
    <t>SOLID BACKS</t>
  </si>
  <si>
    <t xml:space="preserve"> </t>
  </si>
  <si>
    <t>EE2</t>
  </si>
  <si>
    <t xml:space="preserve">BACK-ECONO-EZE </t>
  </si>
  <si>
    <t>E2617</t>
  </si>
  <si>
    <t>EE2-PIN</t>
  </si>
  <si>
    <t>BACK INSERT-PIN LOCK ECONO EZE</t>
  </si>
  <si>
    <t>EE2SL</t>
  </si>
  <si>
    <t xml:space="preserve">SPRING LOADED ECONO-EZE BACK </t>
  </si>
  <si>
    <t>EE2-NO HARDWARE</t>
  </si>
  <si>
    <t>BACK-ECONO-EZE - T-NUTS - NO HARDWARE</t>
  </si>
  <si>
    <t>EE2-MICRO</t>
  </si>
  <si>
    <t>BACK-ECONO-EZE -MICRO - ONLY AVAILABLE 14W SYSTEM &amp; UNDER</t>
  </si>
  <si>
    <t>EZ LITE2</t>
  </si>
  <si>
    <t>BACK w/2 SNAPLOCK CLAMPS/HINGE</t>
  </si>
  <si>
    <t>EZ CONF2</t>
  </si>
  <si>
    <t>EASY CONFORMING STD w/2L/J'S GLIDE LOCK &amp; HINGE</t>
  </si>
  <si>
    <t>EZ CONF2-21W</t>
  </si>
  <si>
    <t>21W EASY CONFORMING STD w/2L/J'S GLIDE LOCK &amp; HINGE</t>
  </si>
  <si>
    <t>EZ CONF-EXT2</t>
  </si>
  <si>
    <t>EASY CONFORMING EXT w/2L/J'S GLIDE LOCK &amp; HINGE</t>
  </si>
  <si>
    <t>EZ CONF-EXT2-21W</t>
  </si>
  <si>
    <t>21W EASY CONFORMING EXT w/2L/J'S GLIDE LOCK &amp; HINGE</t>
  </si>
  <si>
    <t>EZ CONF20</t>
  </si>
  <si>
    <t>EASY W/CONFORMING BACK w/2 EASY CLAMPS</t>
  </si>
  <si>
    <t>EZ CONF20-21W</t>
  </si>
  <si>
    <t>EASY CONFORMING BACK - 21" WIDE w/2 EASY CLAMPS</t>
  </si>
  <si>
    <t>EZ CONF20-22-26W</t>
  </si>
  <si>
    <t>EASY CONFORMING BACK - 22"-26" WIDE w/2 EASY CLAMPS</t>
  </si>
  <si>
    <t>EZ CONF30</t>
  </si>
  <si>
    <t>EASY CONFORMING EXT. BACK w/2 EASY CLAMPS</t>
  </si>
  <si>
    <t>EZ CONF30-21</t>
  </si>
  <si>
    <t>EASY CONFORMING EXT. BACK - 21" WIDE w/2 EASY CLAMPS</t>
  </si>
  <si>
    <t>EZ CONF30-22-26W</t>
  </si>
  <si>
    <t>EASY CONFORMING EXT. BACK - 22"-26" WIDE w/2 EASY CLAMPS</t>
  </si>
  <si>
    <t>FASTCLAMP2</t>
  </si>
  <si>
    <t>BACK w/2 FASTCLAMPS</t>
  </si>
  <si>
    <t>GLIDE2</t>
  </si>
  <si>
    <t>BACK w/2 GLIDELOCKS w/2 L/J'S &amp; HINGE</t>
  </si>
  <si>
    <t>LOCK DH2</t>
  </si>
  <si>
    <t>BACK w/2 LOCKING DROP HOOKS</t>
  </si>
  <si>
    <t>EASY CLAMP 2</t>
  </si>
  <si>
    <t>BACK / 2EASY CLAMPS, 2SPLIT COLLARS AND 2 SEAT TO BACK HINGES</t>
  </si>
  <si>
    <t>ROTATE 2</t>
  </si>
  <si>
    <t>BACK w/ ROTATING CLAMPS ON TOP</t>
  </si>
  <si>
    <t>102-1000</t>
  </si>
  <si>
    <t>BACK INSERT w/LOOPS</t>
  </si>
  <si>
    <t>102-1000A</t>
  </si>
  <si>
    <t>BACK INSERT w/T-NUTS</t>
  </si>
  <si>
    <t>102-2000</t>
  </si>
  <si>
    <t>BACK-1" DROP HOOKS</t>
  </si>
  <si>
    <t>102-3000</t>
  </si>
  <si>
    <t>BACK-1", 2", 3" DROP HOOKS</t>
  </si>
  <si>
    <t>102-4000</t>
  </si>
  <si>
    <t>BACK-ADJ. BRACKET J/L w/SPLIT COLLAR CLAMPS</t>
  </si>
  <si>
    <t>102-5000</t>
  </si>
  <si>
    <t>BACK-4 L BRACKET</t>
  </si>
  <si>
    <t>102-6000</t>
  </si>
  <si>
    <t>BACK-4 SNAPLOCK</t>
  </si>
  <si>
    <t>102-7000</t>
  </si>
  <si>
    <t>BACK-4 QUICK RELEASE</t>
  </si>
  <si>
    <t>102-7500</t>
  </si>
  <si>
    <t>BACK-2 PR. EE HARDWARE</t>
  </si>
  <si>
    <t>102-7500-PIN</t>
  </si>
  <si>
    <t>BACK-2 PR PIN LOCK EE HARDWARE</t>
  </si>
  <si>
    <t>102-10000</t>
  </si>
  <si>
    <t>TENSION ADJUSTABLE BACK UPHOLSTERY</t>
  </si>
  <si>
    <t>102-11000</t>
  </si>
  <si>
    <t>BACK-2 PR. SPRING LOADED</t>
  </si>
  <si>
    <t>102-12000</t>
  </si>
  <si>
    <t xml:space="preserve">EASY CONFORMING STANDARD  </t>
  </si>
  <si>
    <t>102-12000-21W</t>
  </si>
  <si>
    <t xml:space="preserve">21W EASY CONFORMING STANDARD </t>
  </si>
  <si>
    <t>102-12000-NH</t>
  </si>
  <si>
    <t>EASY CONFORMING w/NO HARDWARE</t>
  </si>
  <si>
    <t>102-13000</t>
  </si>
  <si>
    <t xml:space="preserve">EASY CONFORMING EXTENDED </t>
  </si>
  <si>
    <t>102-13000-21W</t>
  </si>
  <si>
    <t xml:space="preserve">21W EASY CONFORMING EXTENDED  </t>
  </si>
  <si>
    <t>102-13000-NH</t>
  </si>
  <si>
    <t>EASY CONFORMING EXTENDED w/NO HARDWARE</t>
  </si>
  <si>
    <t>102-14000</t>
  </si>
  <si>
    <t>BACK-4 GLIDELOCK CLAMPS w/J'S &amp; L'S</t>
  </si>
  <si>
    <t>102-14500</t>
  </si>
  <si>
    <t>BACK-2 GLIDELOCK /2 408/ J&amp;L'S</t>
  </si>
  <si>
    <t>102-15000</t>
  </si>
  <si>
    <t>BACK-2 PR. EE MICRO HARDWARE-ONLY AVAILABLE FOR 14W SYSTEM &amp; UNDER</t>
  </si>
  <si>
    <t>102-16000</t>
  </si>
  <si>
    <t>BACK w/2 GLIDE LOCK, 2 SPLIT COLLARS</t>
  </si>
  <si>
    <t>102-17000</t>
  </si>
  <si>
    <t>EASY CONFORMING STD w/2 GLIDE LOCK, 2 SPLIT COLLARS</t>
  </si>
  <si>
    <t>102-17000-21W</t>
  </si>
  <si>
    <t>21W EASY CONFORMING STD w/2 GLIDE LOCK, 2 SPLIT COLLARS</t>
  </si>
  <si>
    <t>102-17000-22-26W</t>
  </si>
  <si>
    <t xml:space="preserve">EASY CONFORM. HEAVY DUTY BACK STANDARD  FOR 22"-26" WIDE </t>
  </si>
  <si>
    <t>102-18000</t>
  </si>
  <si>
    <t>EASY CONFORMING EXT w/2 GLIDE LOCK, 2 SPLIT COLLARS</t>
  </si>
  <si>
    <t>102-18000-21W</t>
  </si>
  <si>
    <t>21W EASY CONFORMING EXT w/2 GLIDE LOCK, 2 SPLIT COLLARS</t>
  </si>
  <si>
    <t>102-18000-22-26W</t>
  </si>
  <si>
    <t xml:space="preserve">EASY CONFORM. HEAVY DUTY BACK EXTENDED FOR 22"-26" WIDE </t>
  </si>
  <si>
    <t>102-19000</t>
  </si>
  <si>
    <t>BACK - w/LOCKING DROP HOOKS AND 2 SPLIT COLLARS</t>
  </si>
  <si>
    <t>102-20000</t>
  </si>
  <si>
    <t>EASY CONFORMING BACK w/4 EASY CLAMPS</t>
  </si>
  <si>
    <t>102-20000-21W</t>
  </si>
  <si>
    <t>EASY CONFORMING BACK - 21" WIDE w/4 EASY CLAMPS</t>
  </si>
  <si>
    <t>102-20000-22-26W</t>
  </si>
  <si>
    <t>EASY CONFORMING BACK - 22"-26" WIDE w/4 EASY CLAMPS</t>
  </si>
  <si>
    <t>102-30000</t>
  </si>
  <si>
    <t>EASY CONFORMING EXT. BACK w/4 EASY CLAMPS</t>
  </si>
  <si>
    <t>102-30000-21W</t>
  </si>
  <si>
    <t>EASY CONFORMING EXT. BACK - 21" WIDE w/4 EASY CLAMPS</t>
  </si>
  <si>
    <t>102-30000-22-26W</t>
  </si>
  <si>
    <t>EASY CONFORMING EXT.BACK - 22"-26" WIDE w/EASY CLAMPS</t>
  </si>
  <si>
    <t>102-32000</t>
  </si>
  <si>
    <t>BACK w/4 ROTATING HOLD DOWNS</t>
  </si>
  <si>
    <t>102-35000</t>
  </si>
  <si>
    <t>BACK w/4 FASTCLAMPS</t>
  </si>
  <si>
    <t>102-EASY CLAMP</t>
  </si>
  <si>
    <t>BACK w/4 EASY CLAMPS AND 2 SPLIT COLLARS</t>
  </si>
  <si>
    <t>SOLID BACK MODIFICATIONS</t>
  </si>
  <si>
    <t>Dens-ity</t>
  </si>
  <si>
    <t>MOD-2OVER18</t>
  </si>
  <si>
    <t>BACK OVER 18 X 18</t>
  </si>
  <si>
    <t>MOD-2OVER22</t>
  </si>
  <si>
    <t>BACK OVER 22 X 22</t>
  </si>
  <si>
    <t>MOD-2OVER24</t>
  </si>
  <si>
    <t>BACK OVER 24 X 24</t>
  </si>
  <si>
    <t>MOD-2A</t>
  </si>
  <si>
    <t>MOD-2B</t>
  </si>
  <si>
    <t>CUT OUTS WOOD/FOAM/FABRIC</t>
  </si>
  <si>
    <t>MOD-2E</t>
  </si>
  <si>
    <t xml:space="preserve">MOD-2G </t>
  </si>
  <si>
    <t>MOD-2H</t>
  </si>
  <si>
    <t>I-MODIFICATION</t>
  </si>
  <si>
    <t>MOD-2I</t>
  </si>
  <si>
    <t>CURVED BACK-WOOD</t>
  </si>
  <si>
    <t>MOD-2IA</t>
  </si>
  <si>
    <t>CURVED BACK-FOAM</t>
  </si>
  <si>
    <t>MOD-2J</t>
  </si>
  <si>
    <t>T-MODIFICATION</t>
  </si>
  <si>
    <t>MOD-2K</t>
  </si>
  <si>
    <t>GRID BACK FOAM  -  STANDARD 2 X 2 X 2</t>
  </si>
  <si>
    <t>MOD-2K1</t>
  </si>
  <si>
    <r>
      <t xml:space="preserve">GRID FIT KIT IN 3#, 4# AND 5# (EQUALS 9 PIECES)                                                                             </t>
    </r>
    <r>
      <rPr>
        <b/>
        <sz val="10"/>
        <rFont val="Arial"/>
        <family val="2"/>
      </rPr>
      <t xml:space="preserve">    </t>
    </r>
  </si>
  <si>
    <t xml:space="preserve">  </t>
  </si>
  <si>
    <t>MOD-2K2</t>
  </si>
  <si>
    <r>
      <t xml:space="preserve">GRID FIT KIT-T-FOAM IN SOFT, MEDIUM AND FIRM (EQUALS 9 PIECES)                              </t>
    </r>
    <r>
      <rPr>
        <b/>
        <sz val="10"/>
        <rFont val="Arial"/>
        <family val="2"/>
      </rPr>
      <t xml:space="preserve">   </t>
    </r>
  </si>
  <si>
    <t>MOD-2K2A</t>
  </si>
  <si>
    <r>
      <t xml:space="preserve">GRID FIT KIT SUNMATE IN SOFT, MEDIUM AND FIRM (EQUALS 9 PIECES)                                                             </t>
    </r>
    <r>
      <rPr>
        <b/>
        <sz val="10"/>
        <rFont val="Arial"/>
        <family val="2"/>
      </rPr>
      <t xml:space="preserve">       </t>
    </r>
  </si>
  <si>
    <t xml:space="preserve">         </t>
  </si>
  <si>
    <t>MOD-2K3</t>
  </si>
  <si>
    <t>GRID FIT KIT-PUDGEE</t>
  </si>
  <si>
    <t>MOD-2L</t>
  </si>
  <si>
    <t>BI-ANGULAR BACK</t>
  </si>
  <si>
    <t>MOD-2LA</t>
  </si>
  <si>
    <t>BI-ANGULAR 1 PIECE COVER</t>
  </si>
  <si>
    <t>MOD-2M</t>
  </si>
  <si>
    <t>TWO-TONE UPHOLSTERY</t>
  </si>
  <si>
    <t>MOD-2N</t>
  </si>
  <si>
    <t xml:space="preserve">MONOGRAM w/SYSTEM </t>
  </si>
  <si>
    <t>MOD-2O</t>
  </si>
  <si>
    <t xml:space="preserve">GROMMETS </t>
  </si>
  <si>
    <t>MOD-2P</t>
  </si>
  <si>
    <t>MOD-2Q</t>
  </si>
  <si>
    <t>MOD-2Q PLATEMATE</t>
  </si>
  <si>
    <t>HEADREST PLATEMATE</t>
  </si>
  <si>
    <t>MOD-2R</t>
  </si>
  <si>
    <t>RE-COVER BACK</t>
  </si>
  <si>
    <t>MOD-2R2</t>
  </si>
  <si>
    <t>CONTOUR BACK UPHOLSTERY ONLY w/ZIPPER</t>
  </si>
  <si>
    <t>MOD-2R2C</t>
  </si>
  <si>
    <t>CUSTOM CONTOUR UPHOLSTERY w/ZIPPER</t>
  </si>
  <si>
    <t>MOD-2S</t>
  </si>
  <si>
    <r>
      <t xml:space="preserve">FREE FORM                                             </t>
    </r>
    <r>
      <rPr>
        <b/>
        <sz val="10"/>
        <rFont val="Arial"/>
        <family val="2"/>
      </rPr>
      <t xml:space="preserve">   </t>
    </r>
  </si>
  <si>
    <t xml:space="preserve">        </t>
  </si>
  <si>
    <t>MOD-2S BAG</t>
  </si>
  <si>
    <t>FREE FROM BAG STYLE</t>
  </si>
  <si>
    <t>EA,</t>
  </si>
  <si>
    <t>MOD-2S1</t>
  </si>
  <si>
    <t xml:space="preserve">LIQUID SUNMATE ONLY </t>
  </si>
  <si>
    <t>MOD-2S1 BAG</t>
  </si>
  <si>
    <t>E2618</t>
  </si>
  <si>
    <t>MOD-2S2</t>
  </si>
  <si>
    <t>MOD-2S3A</t>
  </si>
  <si>
    <t>FREE FORM  COVER  UPGRADE - NO CHEMICALS</t>
  </si>
  <si>
    <t>MOD-2S3AC</t>
  </si>
  <si>
    <t>CUSTOM FREE FORM COVER ONLY - 4" STANDARD</t>
  </si>
  <si>
    <t>MOD-2S3B</t>
  </si>
  <si>
    <t>CUSTOM CONTOUR FREE FORM COVER - 4" STANDARD</t>
  </si>
  <si>
    <t>MOD-2S4</t>
  </si>
  <si>
    <t>MOD-2T</t>
  </si>
  <si>
    <t>MONOGRAM-NON SYSTEM</t>
  </si>
  <si>
    <t>MOD-2U</t>
  </si>
  <si>
    <t xml:space="preserve">REMOVE COVER  GRID UPGRADE </t>
  </si>
  <si>
    <t>MOD-2UA</t>
  </si>
  <si>
    <t>STD. GRID COVER-NO BACK</t>
  </si>
  <si>
    <t>MOD-2UAC</t>
  </si>
  <si>
    <t>CUSTOM GRID COVER-NO BACK</t>
  </si>
  <si>
    <t>MOD-2W</t>
  </si>
  <si>
    <t>FOAM FULL WIDTH/WOOD BETWEEN</t>
  </si>
  <si>
    <t>MOD-2X</t>
  </si>
  <si>
    <t>SCAPULAR CUT-OUTS</t>
  </si>
  <si>
    <t>MOD-2Y</t>
  </si>
  <si>
    <t>CONTOUR BACK-FOAM</t>
  </si>
  <si>
    <t>MOD-2Z</t>
  </si>
  <si>
    <t>MOD-2BB</t>
  </si>
  <si>
    <t>MOD-2DD</t>
  </si>
  <si>
    <t>BUILT-IN ADJ. LUMBAR SUPPORT</t>
  </si>
  <si>
    <t>MOD-2EE</t>
  </si>
  <si>
    <t>MOD-2FF</t>
  </si>
  <si>
    <t>MOD-2GG</t>
  </si>
  <si>
    <t>ERGO-ADJ. BACK MODIFICATION</t>
  </si>
  <si>
    <t>MOD-2HH</t>
  </si>
  <si>
    <t>ERGO-ADJ. NO BI-ANGULAR CUT</t>
  </si>
  <si>
    <t>MOD-2II</t>
  </si>
  <si>
    <t>ERGO-WINGS W / HINGES ONLY</t>
  </si>
  <si>
    <t>MOD-2JJ</t>
  </si>
  <si>
    <t>MOD-2KK</t>
  </si>
  <si>
    <t>1/4" THICK APPLEWOOD FOR 14" AND UNDER SYSTEMS ONLY</t>
  </si>
  <si>
    <t>MOD-2LL</t>
  </si>
  <si>
    <t>EASY CONFORMING BACK COVER (102-12000)</t>
  </si>
  <si>
    <t>MOD-2MM</t>
  </si>
  <si>
    <t>EASY CONFORMING BACK COVER - EXTENDED (102-13000)</t>
  </si>
  <si>
    <t>MOD-2NN</t>
  </si>
  <si>
    <t>EASY CONFORMING BACK FLAP</t>
  </si>
  <si>
    <t>MOD-2OO</t>
  </si>
  <si>
    <t>EASY CONFORMING BACK WING - INNER</t>
  </si>
  <si>
    <t>MOD-2PP</t>
  </si>
  <si>
    <t>EASY CONFORMING BACK WING - OUTER</t>
  </si>
  <si>
    <t>MOD-2QQ</t>
  </si>
  <si>
    <t>EASY CONFORMING BACK SPLIT OUTER WING</t>
  </si>
  <si>
    <t>MOD-2RR</t>
  </si>
  <si>
    <t>ELASTIC BACKSLIP COVER - BACK</t>
  </si>
  <si>
    <t>MOD-2SS</t>
  </si>
  <si>
    <t>EASY CONFORMING BACK - ALL ITEMS COVERED SEPARATELY</t>
  </si>
  <si>
    <t>MOD-2UU</t>
  </si>
  <si>
    <t>EASY CONFORMING ADJUSTABLE SINGLE WING BACK MODIFICATION</t>
  </si>
  <si>
    <t>MOD-2ECONO2</t>
  </si>
  <si>
    <t>ECONO EZE UPGRADE, EASY CONFORMING BACK-2PT</t>
  </si>
  <si>
    <t>MOD-2ECONO4</t>
  </si>
  <si>
    <t>ECONO EZE UPGRADE, EASY CONFORMING BACK-4PT</t>
  </si>
  <si>
    <t>CUSTOM FOAMS FOR SOLID BACKS</t>
  </si>
  <si>
    <t>STAN2</t>
  </si>
  <si>
    <t>3# FOAM IN BACK</t>
  </si>
  <si>
    <t>HIGHD2</t>
  </si>
  <si>
    <t>4# FOAM IN BACK</t>
  </si>
  <si>
    <t>TUF2</t>
  </si>
  <si>
    <t>5# FOAM IN BACK</t>
  </si>
  <si>
    <t>DURA2</t>
  </si>
  <si>
    <t>10# FOAM IN BACK</t>
  </si>
  <si>
    <t>TFOAM2</t>
  </si>
  <si>
    <r>
      <t xml:space="preserve">T-FOAM IN BACK                                   </t>
    </r>
    <r>
      <rPr>
        <b/>
        <sz val="10"/>
        <rFont val="Arial"/>
        <family val="2"/>
      </rPr>
      <t xml:space="preserve">   </t>
    </r>
  </si>
  <si>
    <t>PUDG2</t>
  </si>
  <si>
    <t>PUDGEE IN BACK</t>
  </si>
  <si>
    <t>SUN2</t>
  </si>
  <si>
    <t xml:space="preserve">SUNMATE IN BACK                                             </t>
  </si>
  <si>
    <t>EVA2</t>
  </si>
  <si>
    <t>EVA FOAM IN BACK</t>
  </si>
  <si>
    <t>FREE2</t>
  </si>
  <si>
    <t>FREE FLOAT GEL IN BACK (18 X 16 &amp; UNDER)</t>
  </si>
  <si>
    <t>FREE2 OVER</t>
  </si>
  <si>
    <t>FREE FLOAT GEL IN BACK (18 X 16 &amp; OVER)</t>
  </si>
  <si>
    <t>WAFFLE2</t>
  </si>
  <si>
    <t>WAFFLE FREE FLOAT GEL IN BACK (18 X 16 &amp; UNDER)</t>
  </si>
  <si>
    <t>WAFFLE2 OVER</t>
  </si>
  <si>
    <t>WAFFLE FREE FLOAT GEL IN BACK (18 X 16 &amp; OVER)</t>
  </si>
  <si>
    <t>FREE2SR</t>
  </si>
  <si>
    <t>FREE FORM  SPINAL RELIEF</t>
  </si>
  <si>
    <t>WAFFLE2SR</t>
  </si>
  <si>
    <t>WAFFLE SPINAL RELIEF</t>
  </si>
  <si>
    <t>ROHO2SR</t>
  </si>
  <si>
    <t>ROHO ADAPTOR CUSHION INSERT - SPINAL RELIEF</t>
  </si>
  <si>
    <t>CUSTOM BACK</t>
  </si>
  <si>
    <t>CUSTOM BACK INCLUDING ALL MODIFICATIONS &amp; ATTACHMENT HARDWARE</t>
  </si>
  <si>
    <t>MEDIAL THIGH/ANTERIOR PELVIC SUPPORTS</t>
  </si>
  <si>
    <t>SIZE</t>
  </si>
  <si>
    <t xml:space="preserve">EE3A </t>
  </si>
  <si>
    <t xml:space="preserve">ADJUST./REMOV.                                                     </t>
  </si>
  <si>
    <t>E0957+E1028</t>
  </si>
  <si>
    <t>EE3B-2</t>
  </si>
  <si>
    <t xml:space="preserve">FLIP ADJUSTABLE                                                 </t>
  </si>
  <si>
    <t>EE3C</t>
  </si>
  <si>
    <t xml:space="preserve">HIP BELT/PLASTIC BUCKLE                                      </t>
  </si>
  <si>
    <t>EE3D</t>
  </si>
  <si>
    <t xml:space="preserve">HIP BELT/PUSH BUTTON BUCKLE                             </t>
  </si>
  <si>
    <t>EE3D-1</t>
  </si>
  <si>
    <t xml:space="preserve">HIP BELT/PUSH BUTTON BUCKLE 1" BUCKLE - 3/4" WEBBING           </t>
  </si>
  <si>
    <t>EE3E</t>
  </si>
  <si>
    <t xml:space="preserve">ECONO-FLIP                                                             </t>
  </si>
  <si>
    <t>E0958</t>
  </si>
  <si>
    <t>EE3F</t>
  </si>
  <si>
    <t xml:space="preserve">2-POINT CONTROL                                                     </t>
  </si>
  <si>
    <t>E0978</t>
  </si>
  <si>
    <t>EE3I</t>
  </si>
  <si>
    <t xml:space="preserve">HIP BELT/ AIRLINE 2"  WEB.                                       </t>
  </si>
  <si>
    <t>EE3J</t>
  </si>
  <si>
    <t xml:space="preserve">4-POINT CONTROL BELT                                            </t>
  </si>
  <si>
    <t>EE3J-1</t>
  </si>
  <si>
    <r>
      <rPr>
        <sz val="9"/>
        <rFont val="Arial"/>
        <family val="2"/>
      </rPr>
      <t>4-POINT CONTROL BELT 1" BUCKLE - 3/4" WEBBING</t>
    </r>
    <r>
      <rPr>
        <sz val="10"/>
        <rFont val="Arial"/>
        <family val="2"/>
      </rPr>
      <t xml:space="preserve">        </t>
    </r>
  </si>
  <si>
    <t>EE3L</t>
  </si>
  <si>
    <t>HIP BELT GUIDES</t>
  </si>
  <si>
    <t>EE3M</t>
  </si>
  <si>
    <t xml:space="preserve">ANTI THRUST PELVIC HARNESS                               </t>
  </si>
  <si>
    <t>EE3P</t>
  </si>
  <si>
    <t xml:space="preserve">HIDE AWAY ABDUCTOR - (FLIP DOWN)                    </t>
  </si>
  <si>
    <t>EE3S</t>
  </si>
  <si>
    <t xml:space="preserve">PUSH BUTTON FLIP DOWN ABDUCTOR                    </t>
  </si>
  <si>
    <t>ABDUCTOR/QUOTE ITEM</t>
  </si>
  <si>
    <t>MEDIAL THIGH/ANTERIOR PELVIC SUPPORT MODIFICATIONS</t>
  </si>
  <si>
    <t>MOD-3D</t>
  </si>
  <si>
    <t>SEALED INCONTINENT LINER</t>
  </si>
  <si>
    <t>E0957/K0108</t>
  </si>
  <si>
    <t>MOD-3E</t>
  </si>
  <si>
    <t>ABDUCTOR PAD ONLY</t>
  </si>
  <si>
    <t>E0957</t>
  </si>
  <si>
    <t>MOD-3F</t>
  </si>
  <si>
    <t>EXTENSION BRACKET</t>
  </si>
  <si>
    <t>MOD-3H</t>
  </si>
  <si>
    <t>HIP BELT PADS ONLY</t>
  </si>
  <si>
    <t>MOD-3I</t>
  </si>
  <si>
    <t>MEDIAL THIGH SUPPORT PAD - COVER ONLY</t>
  </si>
  <si>
    <t>MOD-3J</t>
  </si>
  <si>
    <t>EXTENSION BRACKET FOR (EE3P HIDE AWAY ABDUCTOR)</t>
  </si>
  <si>
    <t>MOD-3L</t>
  </si>
  <si>
    <t>REINFORCEMENT OF ANTI-THRUST PELVIC HARNESS (EE3M)</t>
  </si>
  <si>
    <t>MOD-3M</t>
  </si>
  <si>
    <t>FABRIC BOOT FOR ABDUCTOR HARDWARE</t>
  </si>
  <si>
    <t>MOD-3N</t>
  </si>
  <si>
    <t>HORIZONTAL DOUBLE TRACK FOR EE3</t>
  </si>
  <si>
    <t>MOD-3O</t>
  </si>
  <si>
    <t>SLIP COVER - ABDUCTOR</t>
  </si>
  <si>
    <t>CUSTOM FOAMS FOR ABDUCTORS</t>
  </si>
  <si>
    <t>STAN4</t>
  </si>
  <si>
    <t>3# FOAM IN ABDUCTOR PAD</t>
  </si>
  <si>
    <t>HIGHD4</t>
  </si>
  <si>
    <t>4# FOAM IN ABDUCTOR PAD</t>
  </si>
  <si>
    <t>TUF4</t>
  </si>
  <si>
    <t>5# FOAM IN ABDUCTOR PAD</t>
  </si>
  <si>
    <t>DURA4</t>
  </si>
  <si>
    <t>10# FOAM IN ABDUCTOR PAD</t>
  </si>
  <si>
    <t>TFOAM4</t>
  </si>
  <si>
    <t>T-FOAM IN ABDUCTOR PAD</t>
  </si>
  <si>
    <t>PUDG4</t>
  </si>
  <si>
    <t>PUDGEE IN ABDUCTOR PAD</t>
  </si>
  <si>
    <t>SUN4</t>
  </si>
  <si>
    <t>SUNMATE IN ABDUCTOR PAD</t>
  </si>
  <si>
    <t>EVA4</t>
  </si>
  <si>
    <t>EVA FOAM IN ABDUCTOR PAD</t>
  </si>
  <si>
    <t>FREE4</t>
  </si>
  <si>
    <t>FREE FLOAT GEL IN ABDUCTOR</t>
  </si>
  <si>
    <t>WAFFLE4</t>
  </si>
  <si>
    <t>WAFFLE FREE FLOAT GEL IN ABDUCTOR</t>
  </si>
  <si>
    <t>ROHO4</t>
  </si>
  <si>
    <t>ROHO ADAPTER CUSHION INSERT IN ABDUCTOR</t>
  </si>
  <si>
    <t>LATERAL PELVIC/THIGH SUPPORTS</t>
  </si>
  <si>
    <t>EE4A-STD</t>
  </si>
  <si>
    <t>LATERALS-L BRACKET-STD 4#</t>
  </si>
  <si>
    <t>E0956</t>
  </si>
  <si>
    <t>EE4A-SUN</t>
  </si>
  <si>
    <t>LATERALS-L BRACKET-MED SUN</t>
  </si>
  <si>
    <t>EE4A-T-FOAM</t>
  </si>
  <si>
    <t>LATERALS-L BRACKET-MED T-FOAM</t>
  </si>
  <si>
    <t>EE4A-THIN</t>
  </si>
  <si>
    <t>LATERALS-L BRACKET-THIN</t>
  </si>
  <si>
    <t>EE4B-STD</t>
  </si>
  <si>
    <t>LATERALS-OFFSET-STD 4#</t>
  </si>
  <si>
    <t>EE4B-SUN</t>
  </si>
  <si>
    <t>LATERALS-OFFSET-MED SUN</t>
  </si>
  <si>
    <t>EE4B-T-FOAM</t>
  </si>
  <si>
    <t>LATERALS-OFFSET-MED T-FOAM</t>
  </si>
  <si>
    <t>EE4B-THIN</t>
  </si>
  <si>
    <t>EE4C-STD</t>
  </si>
  <si>
    <t>LATERALS-QUICK RELEASE-STD 4#</t>
  </si>
  <si>
    <t>E0956+E1028</t>
  </si>
  <si>
    <t>EE4C-SUN</t>
  </si>
  <si>
    <t>LATERALS-QUICK RELEASE-MED SUN</t>
  </si>
  <si>
    <t>EE4C-T-FOAM</t>
  </si>
  <si>
    <t>LATERALS-QUICK RELEASE-MED T-FOAM</t>
  </si>
  <si>
    <t>EE4C-THIN</t>
  </si>
  <si>
    <t>LATERALS-QUICK RELEASE-THIN</t>
  </si>
  <si>
    <t>EE4D-STD</t>
  </si>
  <si>
    <t>HANGER MOUNTED ADDUCTOR-STD 4# FOAM-OVAL(1" DIA. HANGER TUBE ONLY)</t>
  </si>
  <si>
    <t>EE4D-SUN</t>
  </si>
  <si>
    <t>HANGER MOUNTED ADDUCTOR-SUNMATE FOAM -OVAL(1" DIA. HANGER TUBE ONLY)</t>
  </si>
  <si>
    <t>EE4D-T-FOAM</t>
  </si>
  <si>
    <t>HANGER MOUNTED ADDUCTOR-T-FOAM -OVAL(1" DIA. HANGER TUBE ONLY)</t>
  </si>
  <si>
    <t>EE4E-STD</t>
  </si>
  <si>
    <t>LATERAL PELVIC FIX/ARM HEIGHT ADJ 4#</t>
  </si>
  <si>
    <t>EE4E-SUN</t>
  </si>
  <si>
    <t>LATERAL PELVIC FIX/ARM HEIGHT ADJ.-MED SUNMATE</t>
  </si>
  <si>
    <t>EE4E-T-FOAM</t>
  </si>
  <si>
    <t>LATERAL PELVIC FIX/ARM HEIGHT ADJ.-MED T-FOAM</t>
  </si>
  <si>
    <t>EE4E-THIN</t>
  </si>
  <si>
    <t>LATERAL PELVIC FIX/ARM HEIGHT ADJ.-THIN</t>
  </si>
  <si>
    <t>EE4F-STD</t>
  </si>
  <si>
    <t>LATERAL PELVIC FIX/ARMS QUICK RELEASE-STD 4#</t>
  </si>
  <si>
    <t>EE4F-SUN</t>
  </si>
  <si>
    <t>LATERAL PELVIC FIX/ARMS QUICK RELEASE-MED SUN</t>
  </si>
  <si>
    <t>EE4F-T-FOAM</t>
  </si>
  <si>
    <t>LATERAL PELVIC FIX/ARMS QUICK RELEASE-MED T-FOAM</t>
  </si>
  <si>
    <t>EE4F-THIN</t>
  </si>
  <si>
    <t xml:space="preserve">LATERAL PELVIC FIX/ARMS QUICK RELEASE-THIN </t>
  </si>
  <si>
    <t>EE4G-STD</t>
  </si>
  <si>
    <t>LATERAL PELVIC QUICK RELEASE/ARMS HEIGHT ADJ.-STD 4#</t>
  </si>
  <si>
    <t>EE4G-SUN</t>
  </si>
  <si>
    <t>LATERAL PELVIC QUICK RELEASE/ARMS HEIGHT ADJ.-MED SUN</t>
  </si>
  <si>
    <t>EE4G-T-FOAM</t>
  </si>
  <si>
    <t>LATERAL PELVIC QUICK RELEASE/ARMS HEIGHT ADJ.-MED T-FOAM</t>
  </si>
  <si>
    <t>EE4G-THIN</t>
  </si>
  <si>
    <t>LATERAL PELVIC QUICK RELEASE/ARMS HEIGHT ADJ.-THIN</t>
  </si>
  <si>
    <t>EE4H-STD</t>
  </si>
  <si>
    <t>LATERAL PELVIC-QUICK RELEASE/ARM-QUICK RELEASE</t>
  </si>
  <si>
    <t>EE4H-SUN</t>
  </si>
  <si>
    <t>LATERAL PELVIC QUICK RELEASE/ARMS QR MED SUN</t>
  </si>
  <si>
    <t>EE4H-T-FOAM</t>
  </si>
  <si>
    <t>LATERAL PELVIC QUICK RELEASE/ARMS QR MED T-FOAM</t>
  </si>
  <si>
    <t>EE4H-THIN</t>
  </si>
  <si>
    <t>LATERAL PELVIC QUICK RELEASE/ARMS QR .25" 10# ABS</t>
  </si>
  <si>
    <t>EE4I</t>
  </si>
  <si>
    <t>TRACKS FOR HIP/THIGH SUPPORT</t>
  </si>
  <si>
    <t>EE4I-DUAL</t>
  </si>
  <si>
    <t>DUAL TRACKS FOR HIP/THIGH SUPPORT</t>
  </si>
  <si>
    <t>HIP GUIDE/QUOTE ITEM</t>
  </si>
  <si>
    <t>LATERAL PELVIC/THIGH SUPPORT MODIFICATIONS</t>
  </si>
  <si>
    <t>MOD-4A</t>
  </si>
  <si>
    <t>CUSTOM CONTOUR</t>
  </si>
  <si>
    <t>MOD-4B-STD</t>
  </si>
  <si>
    <t>LATERAL PADS ONLY-STD 4#</t>
  </si>
  <si>
    <t>MOD-4B-SUN</t>
  </si>
  <si>
    <t>LATERAL PADS ONLY-MED SUN</t>
  </si>
  <si>
    <t>MOD-4B-T-FOAM</t>
  </si>
  <si>
    <t>LATERAL PADS ONLY-MED T-FOAM</t>
  </si>
  <si>
    <t>MOD-4B-THIN</t>
  </si>
  <si>
    <t>LATERAL PADS ONLY-THIN</t>
  </si>
  <si>
    <t>MOD-4C</t>
  </si>
  <si>
    <t>RE-COVER LATERAL PADS</t>
  </si>
  <si>
    <t>MOD-4D</t>
  </si>
  <si>
    <t>MOD-4E</t>
  </si>
  <si>
    <t>LOCKING ADJUSTABLE HINGED HIP GUIDES</t>
  </si>
  <si>
    <t>MOD-4F</t>
  </si>
  <si>
    <t>LOCKING ADJUSTABLE HINGED HIP GUIDES - 3 PADS (2 HINGED)</t>
  </si>
  <si>
    <t>MOD-4G</t>
  </si>
  <si>
    <t>HIP/THIGH HARDWARE BOOTS</t>
  </si>
  <si>
    <t>MOD-4I</t>
  </si>
  <si>
    <t>SLIP COVER - HIP GUIDES</t>
  </si>
  <si>
    <t>MOD-4J-STD</t>
  </si>
  <si>
    <t>EE4D PADS ONLY</t>
  </si>
  <si>
    <t>LATERALS AND ACCESSORIES BY "EACH"</t>
  </si>
  <si>
    <t>EE4A-STD-E</t>
  </si>
  <si>
    <t>EE4A-SUN-E</t>
  </si>
  <si>
    <t>EE4A-T-FOAM-E</t>
  </si>
  <si>
    <t>EE4A-THIN-E</t>
  </si>
  <si>
    <t>EE4B-STD-E</t>
  </si>
  <si>
    <t>EE4B-SUN-E</t>
  </si>
  <si>
    <t>EE4B-T-FOAM-E</t>
  </si>
  <si>
    <t>EE4B-THIN-E</t>
  </si>
  <si>
    <t>EE4B-1-15-STD-E</t>
  </si>
  <si>
    <t>LATERALS-OFFSET 15º BEND-STD 4#</t>
  </si>
  <si>
    <t>EE4B-1-15-SUN-E</t>
  </si>
  <si>
    <t>LATERALS-OFFSET 15º BEND-MED SUN</t>
  </si>
  <si>
    <t>EE4B-1-15-T-FOAM-E</t>
  </si>
  <si>
    <t>LATERALS-OFFSET 15º BEND-MED T-FOAM</t>
  </si>
  <si>
    <t>EE4B-1-15-THIN-E</t>
  </si>
  <si>
    <t>LATERALS-OFFSET 15º BEND-THIN</t>
  </si>
  <si>
    <t>104-3000-SUN-E</t>
  </si>
  <si>
    <t>LATERALS-ARMREST MOUNT-MED SUN</t>
  </si>
  <si>
    <t>104-3000-T-FOAM-E</t>
  </si>
  <si>
    <t>LATERALS-ARMREST MOUNT-MED T-FOAM</t>
  </si>
  <si>
    <t>EE4C-STD-E</t>
  </si>
  <si>
    <t>EE4C-SUN-E</t>
  </si>
  <si>
    <t>EE4C-T-FOAM-E</t>
  </si>
  <si>
    <t>EE4C-THIN-E</t>
  </si>
  <si>
    <t>EE4E-STD-E</t>
  </si>
  <si>
    <t>LATERAL PELVIC FIX/ARM HEIGHTADJ.-STD 4#</t>
  </si>
  <si>
    <t>EE4E-SUN-E</t>
  </si>
  <si>
    <t>LATERAL PELVIC FIX/ARM HEIGHT ADJ.-MED SUN</t>
  </si>
  <si>
    <t>EE4E-T-FOAM-E</t>
  </si>
  <si>
    <t>EE4E-THIN-E</t>
  </si>
  <si>
    <t>EE4F-STD-E</t>
  </si>
  <si>
    <t>LATERALS FIX/ARMS QR-STD 4#</t>
  </si>
  <si>
    <t>EE4F-SUN-E</t>
  </si>
  <si>
    <t>LATERALS FIX/ARMS QR-MED SUN</t>
  </si>
  <si>
    <t>EE4F-T-FOAM-E</t>
  </si>
  <si>
    <t>LATERALS FIX/ARMS QR-MED T-FOAM</t>
  </si>
  <si>
    <t>EE4F-THIN-E</t>
  </si>
  <si>
    <t>LATERALS FIX/ARMS QR-STD - THIN</t>
  </si>
  <si>
    <t>EE4G-STD-E</t>
  </si>
  <si>
    <t>LATERALS QR/ARMS HEIGHTADJ.-STD 4#</t>
  </si>
  <si>
    <t>EE4G-SUN-E</t>
  </si>
  <si>
    <t>LATERALS QR/ARMS HEIGHT ADJ.-MED SUN</t>
  </si>
  <si>
    <t>EE4G-T-FOAM-E</t>
  </si>
  <si>
    <t>LATERALS QR/ARMS HEIGHTADJ.-MED T-FOAM</t>
  </si>
  <si>
    <t>EE4G-THIN-E</t>
  </si>
  <si>
    <t>LATERALS QR/ARMS HEIGHTADJ.-THIN</t>
  </si>
  <si>
    <t>EE4H-STD-E</t>
  </si>
  <si>
    <t>LATERALS QR/ARMS QR-STD 4#</t>
  </si>
  <si>
    <t>EE4H-SUN-E</t>
  </si>
  <si>
    <t>LATERALS QR/ARMS QR-MED SUN</t>
  </si>
  <si>
    <t>EE4H-T-FOAM-E</t>
  </si>
  <si>
    <t>LATERALS QR/ARMS QR-MED T-FOAM</t>
  </si>
  <si>
    <t>EE4H-THIN-E</t>
  </si>
  <si>
    <t>LATERALS QR/ARMS QR-THIN</t>
  </si>
  <si>
    <t>EE4I-E</t>
  </si>
  <si>
    <t>EE4I-DUAL-E</t>
  </si>
  <si>
    <t>MOD-4A-E</t>
  </si>
  <si>
    <t>MOD-4B-STD-E</t>
  </si>
  <si>
    <t>MOD-4B-SUN-E</t>
  </si>
  <si>
    <t>MOD-4B-T-FOAM-E</t>
  </si>
  <si>
    <t>MOD-4B-THIN-E</t>
  </si>
  <si>
    <t>MOD-4C-E</t>
  </si>
  <si>
    <t>CUSTOM FOAMS FOR LATERAL PELVIC/THIGH SUPPORTS</t>
  </si>
  <si>
    <t>THICKNESS</t>
  </si>
  <si>
    <t>STAN3</t>
  </si>
  <si>
    <t>3# FOAM IN LATERAL TRUNK &amp; HIP PADS</t>
  </si>
  <si>
    <t>HIGHD3</t>
  </si>
  <si>
    <t>4# FOAM IN LATERAL TRUNK &amp; HIP PADS</t>
  </si>
  <si>
    <t>TUF3</t>
  </si>
  <si>
    <t>5# FOAM IN LATERAL TRUNK &amp; HIP PADS</t>
  </si>
  <si>
    <t>DURA3</t>
  </si>
  <si>
    <t>10# FOAM IN LATERAL TRUNK &amp; HIP PADS</t>
  </si>
  <si>
    <t>TFOAM3</t>
  </si>
  <si>
    <t>T-FOAM IN LATERAL TRUNK &amp; HIP PADS</t>
  </si>
  <si>
    <t>PUDG3</t>
  </si>
  <si>
    <t>PUDGEE IN LATERAL TRUNK &amp; HIP PADS</t>
  </si>
  <si>
    <t>SUN3</t>
  </si>
  <si>
    <t>SUNMATE IN LATERAL TRUNK &amp; HIP PADS</t>
  </si>
  <si>
    <t>EVA3</t>
  </si>
  <si>
    <t>EVA FOAM IN LATERAL TRUNK/HIP PADS</t>
  </si>
  <si>
    <t>FREE3</t>
  </si>
  <si>
    <t>FREE FLOAT GEL IN LATERAL TRUNK/HIP</t>
  </si>
  <si>
    <t>WAFFLE3</t>
  </si>
  <si>
    <t>WAFFLE FREE FLOAT GEL IN TRUNK./HIP PADS</t>
  </si>
  <si>
    <t>ROHO3</t>
  </si>
  <si>
    <t>ROHO ADAPTER CUSHION INSERT - LATERAL TRUNK PADS</t>
  </si>
  <si>
    <t>ROHO3-E</t>
  </si>
  <si>
    <t>ROHO3HG</t>
  </si>
  <si>
    <t>ROHO ADAPTER CUSHION INSERT - LATERAL HIP PADS</t>
  </si>
  <si>
    <t>ROHO3HG-E</t>
  </si>
  <si>
    <t>LATERAL THORACIC SUPPORTS</t>
  </si>
  <si>
    <t>EE5A-STD</t>
  </si>
  <si>
    <t>THORACIC SUPPORT-L BRACKET-STD 4#</t>
  </si>
  <si>
    <t xml:space="preserve">E0956 </t>
  </si>
  <si>
    <t>EE5A-SUN</t>
  </si>
  <si>
    <t>THORACIC SUPPORT-L BRACKET-MED SUN</t>
  </si>
  <si>
    <t>EE5A-T-FOAM</t>
  </si>
  <si>
    <t>THORACIC SUPPORT-L BRACKET-MED T-FOAM</t>
  </si>
  <si>
    <t>EE5A-THIN</t>
  </si>
  <si>
    <t>THORACIC SUPPORT-L BRACKET-THIN</t>
  </si>
  <si>
    <t>EE5A-TR-STD</t>
  </si>
  <si>
    <t>THORACIC SUPPORT-L BRACKET-STD 4# w/TRACKS</t>
  </si>
  <si>
    <t>EE5A-TR-SUN</t>
  </si>
  <si>
    <t>THORACIC SUPPORT-L BRACKET-MED SUN w/TRACKS</t>
  </si>
  <si>
    <t>EE5A-TR-T-FOAM</t>
  </si>
  <si>
    <t>THORACIC SUPPORT-L BRACKET-MED T-FOAM w/TRACKS</t>
  </si>
  <si>
    <t>EE5A-TR-THIN</t>
  </si>
  <si>
    <t>THORACIC SUPPORT-L BRACKET-THIN w/TRACKS</t>
  </si>
  <si>
    <t>EE5B-STD</t>
  </si>
  <si>
    <t>THORACIC SUPPORT-OFFSET-STD 4#</t>
  </si>
  <si>
    <t>EE5B-SUN</t>
  </si>
  <si>
    <t>THORACIC SUPPORT-OFFSET-MED SUN</t>
  </si>
  <si>
    <t>EE5B-T-FOAM</t>
  </si>
  <si>
    <t>THORACIC SUPPORT-OFFSET-MED T-FOAM</t>
  </si>
  <si>
    <t>EE5B-THIN</t>
  </si>
  <si>
    <t>THORACIC SUPPORT-OFFSET-STD-THIN</t>
  </si>
  <si>
    <t>EE5B-TR-STD</t>
  </si>
  <si>
    <t>THORACIC SUPPORT-OFFSET-STD 4# w/TRACKS</t>
  </si>
  <si>
    <t>EE5B-TR-SUN</t>
  </si>
  <si>
    <t>THORACIC SUPPORT-OFFSET-MED SUN w/TRACKS</t>
  </si>
  <si>
    <t>EE5B-TR-T-FOAM</t>
  </si>
  <si>
    <t>THORACIC SUPPORT-OFFSET-MED T-FOAM w/TRACKS</t>
  </si>
  <si>
    <t>EE5B-TR-THIN</t>
  </si>
  <si>
    <t>THORACIC SUPPORT-OFFSET-THIN w/TRACKS</t>
  </si>
  <si>
    <t>EE5C-STD</t>
  </si>
  <si>
    <t>HINGE THORACIC SUPPORT w/STRAP-STD 4#</t>
  </si>
  <si>
    <t>EE5C-SUN</t>
  </si>
  <si>
    <t>HINGE THORACIC SUPPORT w/STRAP-MED SUN</t>
  </si>
  <si>
    <t>EE5C-T-FOAM</t>
  </si>
  <si>
    <t>HINGE THORACIC SUPPORT w/STRAP-MED T-FOAM</t>
  </si>
  <si>
    <t>EE5C-THIN</t>
  </si>
  <si>
    <t>HINGE THORACIC SUPPORT w/STRAP-THIN</t>
  </si>
  <si>
    <t>EE5C-TR-STD</t>
  </si>
  <si>
    <t>HINGE THORACIC SUPPORT w/STRAP-STD 4# W/TRACKS</t>
  </si>
  <si>
    <t>EE5C-TR-SUN</t>
  </si>
  <si>
    <t>HINGE THORACIC SUPPORT w/STRAP-MED SUN W/TRACKS</t>
  </si>
  <si>
    <t>EE5C-TR-T-FOAM</t>
  </si>
  <si>
    <t>HINGE THORACIC SUPPORT w/STRAP-MED T-FOAM W/TRACKS</t>
  </si>
  <si>
    <t>EE5C-TR-THIN</t>
  </si>
  <si>
    <t>HINGE THORACIC SUPPORT w/STRAP-THINW/TRACKS</t>
  </si>
  <si>
    <t>EE5D</t>
  </si>
  <si>
    <t>UPPER THORACIC STRAP</t>
  </si>
  <si>
    <t>E0960</t>
  </si>
  <si>
    <t>EE5DA</t>
  </si>
  <si>
    <t>THORACIC STRAP- BACK MOUNT</t>
  </si>
  <si>
    <t>EE5E-STD</t>
  </si>
  <si>
    <t>S/A THORACIC SUPPORT-STD 4#</t>
  </si>
  <si>
    <t>EE5E-SUN</t>
  </si>
  <si>
    <t>S/A THORACIC SUPPORT-MED SUN</t>
  </si>
  <si>
    <t>EE5E-T-FOAM</t>
  </si>
  <si>
    <t>S/A THORACIC SUPPORT-MED T-FOAM</t>
  </si>
  <si>
    <t>EE5E-THIN</t>
  </si>
  <si>
    <t>S/A THORACIC SUPPORT-THIN</t>
  </si>
  <si>
    <t>EE5E-TR-STD</t>
  </si>
  <si>
    <t>S/A THORACIC SUPPORT-STD 4# w/TRACKS</t>
  </si>
  <si>
    <t>EE5E-TR-SUN</t>
  </si>
  <si>
    <t>S/A THORACIC SUPPORT-MED SUN w/TRACKS</t>
  </si>
  <si>
    <t>EE5E-TR-T-FOAM</t>
  </si>
  <si>
    <t>S/A THORACIC SUPPORT-MED T-FOAM w/TRACKS</t>
  </si>
  <si>
    <t>EE5E-TR-THIN</t>
  </si>
  <si>
    <t>S/A THORACIC SUPPORT-STD-THIN w/TRACKS</t>
  </si>
  <si>
    <t>EE5F-STD</t>
  </si>
  <si>
    <t>THORACIC SUPPORT-BACK BAR-STD 4#</t>
  </si>
  <si>
    <t>EE5F-SUN</t>
  </si>
  <si>
    <t>THORACIC SUPPORT-BACK BAR-MED SUN</t>
  </si>
  <si>
    <t>EE5F-T-FOAM</t>
  </si>
  <si>
    <t>THORACIC SUPPORT-BACK BAR-MED T-FOAM</t>
  </si>
  <si>
    <t>EE5F-THIN</t>
  </si>
  <si>
    <t>THORACIC SUPPORT-BACK BAR-THIN</t>
  </si>
  <si>
    <t>EE5G-STD</t>
  </si>
  <si>
    <t>QUICK REL. THORACIC SUPPORT-STD 4#</t>
  </si>
  <si>
    <t>EE5G-SUN</t>
  </si>
  <si>
    <t>QUICK REL. THORACIC SUPPORT-MED SUN</t>
  </si>
  <si>
    <t>EE5G-T-FOAM</t>
  </si>
  <si>
    <t>QUICK REL. THORACIC SUPPORT-MED T-FOAM</t>
  </si>
  <si>
    <t>EE5G-THIN</t>
  </si>
  <si>
    <t>QUICK REL. THORACIC SUPPORT-THIN</t>
  </si>
  <si>
    <t>EE5G-TR-STD</t>
  </si>
  <si>
    <t>QUICK REL. THORACIC SUPPORT-STD 4# w/TRACKS</t>
  </si>
  <si>
    <t>EE5G-TR-SUN</t>
  </si>
  <si>
    <t>QUICK REL. THORACIC SUPPORT-MED SUN w/TRACKS</t>
  </si>
  <si>
    <t>EE5G-TR-T-FOAM</t>
  </si>
  <si>
    <t>QUICK REL. THORACIC SUPPORT-MED T-FOAM w/TRACKS</t>
  </si>
  <si>
    <t>EE5G-TR-THIN</t>
  </si>
  <si>
    <t>QUICK REL. THORACIC SUPPORT-STD-THIN w/TRACKS</t>
  </si>
  <si>
    <t>EE5I</t>
  </si>
  <si>
    <t>TRACKS-THORACIC SUPPORT</t>
  </si>
  <si>
    <t>EE5J-STD</t>
  </si>
  <si>
    <t>FIXED THORACIC-SUMMER WINTER-STD 4#</t>
  </si>
  <si>
    <t>EE5J-SUN</t>
  </si>
  <si>
    <t>FIXED THORACIC-SUMMER WINTER-MED SUN</t>
  </si>
  <si>
    <t>EE5J-T-FOAM</t>
  </si>
  <si>
    <t>FIXED THORACIC-SUMMER WINTER-MED T-FOAM</t>
  </si>
  <si>
    <t>EE5J-THIN</t>
  </si>
  <si>
    <t>FIXED THORACIC-SUMMER WINTER-THIN</t>
  </si>
  <si>
    <t>EE5J-TR-STD</t>
  </si>
  <si>
    <t>FIXED THORACIC-SUMMER WINTER-STD 4# w/TRACKS</t>
  </si>
  <si>
    <t>EE5J-TR-SUN</t>
  </si>
  <si>
    <t>FIXED THORACIC-SUMMER WINTER-MED SUN w/TRACKS</t>
  </si>
  <si>
    <t>EE5J-TR-T-FOAM</t>
  </si>
  <si>
    <t>FIXED THORACIC-SUMMER WINTER-MED T-FOAM w/TRACKS</t>
  </si>
  <si>
    <t>EE5J-TR-THIN</t>
  </si>
  <si>
    <t>FIXED THORACIC-SUMMER WINTER-THIN w/TRACKS</t>
  </si>
  <si>
    <t>EE5K-STD</t>
  </si>
  <si>
    <t>SWING/AWAY w/SUMMER WINTER-STD 4#</t>
  </si>
  <si>
    <t>EE5K-SUN</t>
  </si>
  <si>
    <t>SWING/AWAY w/SUMMER WINTER-MED SUN</t>
  </si>
  <si>
    <t>EE5K-T-FOAM</t>
  </si>
  <si>
    <t>SWING/AWAY w/SUMMER WINTER-MED T-FOAM</t>
  </si>
  <si>
    <t>EE5K-THIN</t>
  </si>
  <si>
    <t>SWING/AWAY w/SUMMER WINTER-THIN</t>
  </si>
  <si>
    <t>EE5K-TR-STD</t>
  </si>
  <si>
    <t>SWING/AWAY w/SUMMER WINTER-STD 4# w/TRACKS</t>
  </si>
  <si>
    <t>EE5K-TR-SUN</t>
  </si>
  <si>
    <t>SWING/AWAY w/SUMMER WINTER-MED SUN w/TRACKS</t>
  </si>
  <si>
    <t>EE5K-TR-T-FOAM</t>
  </si>
  <si>
    <t>SWING/AWAY w/SUMMER WINTER-MED T-FOAM w/TRACKS</t>
  </si>
  <si>
    <t>EE5K-TR-THIN</t>
  </si>
  <si>
    <t>SWING/AWAY w/SUMMER WINTER-THIN w/TRACKS</t>
  </si>
  <si>
    <t>EE5L-STD</t>
  </si>
  <si>
    <t>4-PAD HINGED THORACIC-STD 4#</t>
  </si>
  <si>
    <t>EE5L-SUN</t>
  </si>
  <si>
    <t>4-PAD HINGED THORACIC-MED SUN</t>
  </si>
  <si>
    <t>EE5L-T-FOAM</t>
  </si>
  <si>
    <t>4-PAD HINGED THORACIC-MED T-FOAM</t>
  </si>
  <si>
    <t>EE5L-THIN</t>
  </si>
  <si>
    <t>4-PAD HINGED THORACIC-THIN</t>
  </si>
  <si>
    <t>EE5L-TR-STD</t>
  </si>
  <si>
    <t>4-PAD HINGED THORACIC-STD 4# w/TRACKS</t>
  </si>
  <si>
    <t>EE5L-TR-SUN</t>
  </si>
  <si>
    <t>4-PAD HINGED THORACIC-MED SUN w/TRACKS</t>
  </si>
  <si>
    <t>EE5L-TR-T-FOAM</t>
  </si>
  <si>
    <t>4-PAD HINGED THORACIC-MED T-FOAM w/TRACKS</t>
  </si>
  <si>
    <t>EE5L-TR-THIN</t>
  </si>
  <si>
    <t>4-PAD HINGED THORACIC-THIN w/TRACKS</t>
  </si>
  <si>
    <t>EE5M-STD</t>
  </si>
  <si>
    <t>4-PAD LOCK HINGED-STD 4#</t>
  </si>
  <si>
    <t>EE5M-SUN</t>
  </si>
  <si>
    <t>4-PAD LOCK HINGED-MED SUN</t>
  </si>
  <si>
    <t>EE5M-T-FOAM</t>
  </si>
  <si>
    <t>4-PAD LOCK HINGED-MED T-FOAM</t>
  </si>
  <si>
    <t>EE5M-THIN</t>
  </si>
  <si>
    <t>4-PAD LOCK HINGED-THIN</t>
  </si>
  <si>
    <t>EE5M-TR-STD</t>
  </si>
  <si>
    <t>4-PAD LOCK HINGED-STD 4# w/TRACKS</t>
  </si>
  <si>
    <t>EE5M-TR-SUN</t>
  </si>
  <si>
    <t>4-PAD LOCK HINGED-MED SUN w/TRACKS</t>
  </si>
  <si>
    <t>EE5M-TR-T-FOAM</t>
  </si>
  <si>
    <t>4-PAD LOCK HINGED-MED T-FOAM w/TRACKS</t>
  </si>
  <si>
    <t>EE5M-TR-THIN</t>
  </si>
  <si>
    <t>4-PAD LOCK HINGED-THIN w/TRACKS</t>
  </si>
  <si>
    <t>EE5P-STD</t>
  </si>
  <si>
    <t>S/A LEVER RELEASE THORACIC-STD 4#</t>
  </si>
  <si>
    <t>EE5P-SUN</t>
  </si>
  <si>
    <t>S/A LEVER RELEASE THORACIC-MED SUN</t>
  </si>
  <si>
    <t>EE5P-T-FOAM</t>
  </si>
  <si>
    <t>S/A LEVER RELEASE THORACIC-MED T-FOAM</t>
  </si>
  <si>
    <t>EE5P-THIN</t>
  </si>
  <si>
    <t>S/A LEVER RELEASE THORACIC-THIN</t>
  </si>
  <si>
    <t>EE5P-TR-STD</t>
  </si>
  <si>
    <t>S/A LEVER RELEASE THORACIC-STD 4# w/TRACKS</t>
  </si>
  <si>
    <t>EE5P-TR-SUN</t>
  </si>
  <si>
    <t>S/A LEVER RELEASE THORACIC-MED SUN w/TRACKS</t>
  </si>
  <si>
    <t>EE5P-TR-T-FOAM</t>
  </si>
  <si>
    <t>S/A LEVER RELEASE THORACIC-MED T-FOAM w/TRACKS</t>
  </si>
  <si>
    <t>EE5P-TR-THIN</t>
  </si>
  <si>
    <t>S/A LEVER RELEASE THORACIC-THIN w/TRACKS</t>
  </si>
  <si>
    <t>EE5Q-STD</t>
  </si>
  <si>
    <t>S/A LEVER RELEASE SUM/WINTER-STD 4#</t>
  </si>
  <si>
    <t>EE5Q-SUN</t>
  </si>
  <si>
    <t xml:space="preserve">S/A LEVER RELEASE SUM/WINTER-MED SUN </t>
  </si>
  <si>
    <t>EE5Q-T-FOAM</t>
  </si>
  <si>
    <t>S/A LEVER RELEASE SUM/WINTER-MED T-FOAM</t>
  </si>
  <si>
    <t>EE5Q-THIN</t>
  </si>
  <si>
    <t>S/A LEVER RELEASE SUM/WINTER-THIN</t>
  </si>
  <si>
    <t>EE5Q-TR-STD</t>
  </si>
  <si>
    <t>S/A LEVER RELEASE SUM/WINTER-STD 4# w/TRACKS</t>
  </si>
  <si>
    <t>EE5Q-TR-SUN</t>
  </si>
  <si>
    <t>S/A LEVER RELEASE SUM/WINTER-MED SUN w/TRACKS</t>
  </si>
  <si>
    <t>EE5Q-TR-T-FOAM</t>
  </si>
  <si>
    <t>S/A LEVER RELEASE SUM/WINTER-MED T-FOAM w/TRACKS</t>
  </si>
  <si>
    <t>EE5Q-TR-THIN</t>
  </si>
  <si>
    <t>S/A LEVER RELEASE SUM/WINTER-THIN w/TRACKS</t>
  </si>
  <si>
    <t>EE5R-STD</t>
  </si>
  <si>
    <t>LAT. ADJ. GROWTH THOR. SUP. S/A-STD 4#</t>
  </si>
  <si>
    <t>EE5R-SUN</t>
  </si>
  <si>
    <t>LAT. ADJ. GROWTH THOR. SUP. S/A-MED SUN</t>
  </si>
  <si>
    <t>EE5R-T-FOAM</t>
  </si>
  <si>
    <t>LAT. ADJ. GROWTH THOR. SUP. S/A-MED T-FOAM</t>
  </si>
  <si>
    <t>EE5R-THIN</t>
  </si>
  <si>
    <t>LAT. ADJ. GROWTH THOR. SUP. S/A-THIN</t>
  </si>
  <si>
    <t>EE5R-TR-STD</t>
  </si>
  <si>
    <t>LAT. ADJ. GROWTH THOR. SUP. S/A-STD 4# w/TRACKS</t>
  </si>
  <si>
    <t>EE5R-TR-SUN</t>
  </si>
  <si>
    <t>LAT. ADJ. GROWTH THOR. SUP. S/A-MED SUN w/TRACKS</t>
  </si>
  <si>
    <t>EE5R-TR-T-FOAM</t>
  </si>
  <si>
    <t>LAT. ADJ. GROWTH THOR. SUP. S/A-MED T-FOAM w/TRACKS</t>
  </si>
  <si>
    <t>EE5R-TR-THIN</t>
  </si>
  <si>
    <t>LAT. ADJ. GROWTH THOR. SUP. S/A-THIN w/TRACKS</t>
  </si>
  <si>
    <t>EE5S-STD</t>
  </si>
  <si>
    <t>LAT. ADJ. GROWTH THOR. SUP. S/A LEV-STD 4#</t>
  </si>
  <si>
    <t>EE5S-SUN</t>
  </si>
  <si>
    <t>LAT. ADJ. GROWTH THOR. SUP. S/A LEV-MED SUN</t>
  </si>
  <si>
    <t>EE5S-T-FOAM</t>
  </si>
  <si>
    <t>LAT. ADJ. GROWTH THOR. SUP. S/A LEV-MED T-FOAM</t>
  </si>
  <si>
    <t>EE5S-THIN</t>
  </si>
  <si>
    <t>LAT. ADJ. GROWTH THOR. SUP. S/A LEV-THIN</t>
  </si>
  <si>
    <t>EE5S-TR-STD</t>
  </si>
  <si>
    <t>LAT. ADJ. GROWTH THOR. SUP. S/A LEV-STD 4# w/TRACKS</t>
  </si>
  <si>
    <t>EE5S-TR-SUN</t>
  </si>
  <si>
    <t>LAT. ADJ. GROWTH THOR. SUP. S/A LEV-MED SUN w/TRACKS</t>
  </si>
  <si>
    <t>EE5S-TR-T-FOAM</t>
  </si>
  <si>
    <t>LAT. ADJ. GROWTH THOR. SUP. S/A LEV-MED T-FOAM w/TRACKS</t>
  </si>
  <si>
    <t>EE5S-TR-THIN</t>
  </si>
  <si>
    <t>LAT. ADJ. GROWTH THOR. SUP. S/A LEV-THIN w/TRACKS</t>
  </si>
  <si>
    <t>EE5T-STD</t>
  </si>
  <si>
    <t>LAT. DEP ADJ. GROWTH THOR. SUP. S/A-STD 4#</t>
  </si>
  <si>
    <t>EE5T-SUN</t>
  </si>
  <si>
    <t>LAT. DEP ADJ. GROWTH THOR. SUP. S/A-MED SUN</t>
  </si>
  <si>
    <t>EE5T-T-FOAM</t>
  </si>
  <si>
    <t>LAT. DEP ADJ. GROWTH THOR. SUP. S/A-MED T-FOAM</t>
  </si>
  <si>
    <t>EE5T-THIN</t>
  </si>
  <si>
    <t>LAT. DEP ADJ. GROWTH THOR. SUP. S/A-THIN</t>
  </si>
  <si>
    <t>EE5T-TR-STD</t>
  </si>
  <si>
    <t>LAT. DEP ADJ. GROWTH THOR. SUP. S/A-STD 4# w/TRACKS</t>
  </si>
  <si>
    <t>EE5T-TR-SUN</t>
  </si>
  <si>
    <t>LAT. DEP ADJ. GROWTH THOR. SUP. S/A-MED SUN w/TRACKS</t>
  </si>
  <si>
    <t>EE5T-TR-T-FOAM</t>
  </si>
  <si>
    <t>LAT. DEP ADJ. GROWTH THOR. SUP. S/A-MED T-FOAM w/TRACKS</t>
  </si>
  <si>
    <t>EE5T-TR-THIN</t>
  </si>
  <si>
    <t>LAT. DEP ADJ. GROWTH THOR. SUP. S/A-THIN w/TRACKS</t>
  </si>
  <si>
    <t>EE5U-STD</t>
  </si>
  <si>
    <t>LAT. DEP ADJ. GROWTH THOR. SUP. S/A LEV-STD 4#</t>
  </si>
  <si>
    <t>EE5U-SUN</t>
  </si>
  <si>
    <t>LAT. DEP ADJ. GROWTH THOR. SUP. S/A LEV-MED SUN</t>
  </si>
  <si>
    <t>EE5U-T-FOAM</t>
  </si>
  <si>
    <t>LAT. DEP ADJ. GROWTH THOR. SUP. S/A LEV-MED T-FOAM</t>
  </si>
  <si>
    <t>EE5U-THIN</t>
  </si>
  <si>
    <t>LAT. DEP ADJ. GROWTH THOR. SUP. S/A LEV-THIN</t>
  </si>
  <si>
    <t>EE5U-TR-STD</t>
  </si>
  <si>
    <t>LAT. DEP ADJ. GROWTH THOR. SUP. S/A LEV-STD 4# w/TRACKS</t>
  </si>
  <si>
    <t>EE5U-TR-SUN</t>
  </si>
  <si>
    <t>LAT. DEP ADJ. GROWTH THOR. SUP. S/A LEV-MED SUN w/TRACKS</t>
  </si>
  <si>
    <t>EE5U-TR-T-FOAM</t>
  </si>
  <si>
    <t>LAT./DEP ADJ. GROWTH THOR. SUP. S/A LEV-MED T-FOAM w/TRACKS</t>
  </si>
  <si>
    <t>EE5U-TR-THIN</t>
  </si>
  <si>
    <t>LAT. DEP ADJ. GROWTH THOR. SUP. S/A LEV-THIN w/TRACKS</t>
  </si>
  <si>
    <t>EE5W-STD</t>
  </si>
  <si>
    <t>EE5W-SUN</t>
  </si>
  <si>
    <t>PUSH BUTTON S/A THORACIC SUPPORT-MED SUN</t>
  </si>
  <si>
    <t>EE5W-T-FOAM</t>
  </si>
  <si>
    <t>PUSH BUTTON S/A THORACIC SUPPORT-MED T-FOAM</t>
  </si>
  <si>
    <t>EE5W-THIN</t>
  </si>
  <si>
    <t>PUSH BUTTON S/A THORACIC SUPPORT-THIN</t>
  </si>
  <si>
    <t>EE5W-TR-STD</t>
  </si>
  <si>
    <t>PUSH BUTTON S/A THORACIC SUPPORT-STD 4# w/TRACKS</t>
  </si>
  <si>
    <t>EE5W-TR-SUN</t>
  </si>
  <si>
    <t>PUSH BUTTON S/A THORACIC SUPPORT-MED SUN w/TRACKS</t>
  </si>
  <si>
    <t>EE5W-TR-T-FOAM</t>
  </si>
  <si>
    <t>PUSH BUTTON S/A THORACIC SUPPORT-MED T-FOAM w/TRACKS</t>
  </si>
  <si>
    <t>EE5W-TR-THIN</t>
  </si>
  <si>
    <t>PUSH BUTTON S/A THORACIC SUPPORT-STD-THIN w/TRACKS</t>
  </si>
  <si>
    <t>LATERAL THORACIC SUPPORTS BY "EACH"</t>
  </si>
  <si>
    <t>EE5A-STD-E</t>
  </si>
  <si>
    <t>EE5A-SUN-E</t>
  </si>
  <si>
    <t>EE5A-T-FOAM-E</t>
  </si>
  <si>
    <t>EE5A-THIN-E</t>
  </si>
  <si>
    <t>EE5A-TR-STD-E</t>
  </si>
  <si>
    <t>EE5A-TR-SUN-E</t>
  </si>
  <si>
    <t>EE5A-TR-T-FOAM-E</t>
  </si>
  <si>
    <t>EE5A-TR-THIN-E</t>
  </si>
  <si>
    <t>EE5B-STD-E</t>
  </si>
  <si>
    <t>EE5B-SUN-E</t>
  </si>
  <si>
    <t>EE5B-T-FOAM-E</t>
  </si>
  <si>
    <t>EE5B-THIN-E</t>
  </si>
  <si>
    <t>EE5B-TR-STD-E</t>
  </si>
  <si>
    <t>EE5B-TR-SUN-E</t>
  </si>
  <si>
    <t>EE5B-TR-T-FOAM-E</t>
  </si>
  <si>
    <t>EE5B-TR-THIN-E</t>
  </si>
  <si>
    <t>EE5C-STD-E</t>
  </si>
  <si>
    <t>EE5C-SUN-E</t>
  </si>
  <si>
    <t>EE5C-T-FOAM-E</t>
  </si>
  <si>
    <t>EE5C-THIN-E</t>
  </si>
  <si>
    <t>EE5C-TR-STD-E</t>
  </si>
  <si>
    <t>EE5C-TR-SUN-E</t>
  </si>
  <si>
    <t>EE5C-TR-T-FOAM-E</t>
  </si>
  <si>
    <t>EE5C-TR-THIN-E</t>
  </si>
  <si>
    <t>HINGE THORACIC SUPPORT w/STRAP-THIN w/TRACKS</t>
  </si>
  <si>
    <t>EE5E-STD-E</t>
  </si>
  <si>
    <t>SWING AWAY THORACIC SUPPORT-STD 4#</t>
  </si>
  <si>
    <t>EE5E-SUN-E</t>
  </si>
  <si>
    <t>SWING AWAY THORACIC SUPPORT-MED SUN</t>
  </si>
  <si>
    <t>EE5E-T-FOAM-E</t>
  </si>
  <si>
    <t>SWING AWAY THORACIC SUPPORT-MED T-FOAM</t>
  </si>
  <si>
    <t>EE5E-THIN-E</t>
  </si>
  <si>
    <t>SWING AWAY THORACIC SUPPORT-THIN</t>
  </si>
  <si>
    <t>EE5E-TR-STD-E</t>
  </si>
  <si>
    <t>SWING AWAY THORACIC SUPPORT-STD 4# w/TRACKS</t>
  </si>
  <si>
    <t>EE5E-TR-SUN-E</t>
  </si>
  <si>
    <t>SWING AWAY THORACIC SUPPORT-MED SUN w/TRACKS</t>
  </si>
  <si>
    <t>EE5E-TR-T-FOAM-E</t>
  </si>
  <si>
    <t>SWING AWAY THORACIC SUPPORT-MED T-FOAM w/TRACKS</t>
  </si>
  <si>
    <t>EE5E-TR-THIN-E</t>
  </si>
  <si>
    <t>SWING AWAY THORACIC SUPPORT-STD-THIN w/TRACKS</t>
  </si>
  <si>
    <t>EE5F-STD-E</t>
  </si>
  <si>
    <t>EE5F-SUN-E</t>
  </si>
  <si>
    <t>EE5F-T-FOAM-E</t>
  </si>
  <si>
    <t>EE5F-THIN-E</t>
  </si>
  <si>
    <t>EE5G-STD-E</t>
  </si>
  <si>
    <t>EE5G-SUN-E</t>
  </si>
  <si>
    <t>EE5G-T-FOAM-E</t>
  </si>
  <si>
    <t>EE5G-THIN-E</t>
  </si>
  <si>
    <t>EE5G-TR-STD-E</t>
  </si>
  <si>
    <t>EE5G-TR-SUN-E</t>
  </si>
  <si>
    <t>EE5G-TR-T-FOAM-E</t>
  </si>
  <si>
    <t>EE5G-TR-THIN-E</t>
  </si>
  <si>
    <t>EE5I-E</t>
  </si>
  <si>
    <t>EE5J-STD-E</t>
  </si>
  <si>
    <t>EE5J-SUN-E</t>
  </si>
  <si>
    <t>EE5J-T-FOAM-E</t>
  </si>
  <si>
    <t>EE5J-THIN-E</t>
  </si>
  <si>
    <t>EE5J-TR-STD-E</t>
  </si>
  <si>
    <t>EE5J-TR-SUN-E</t>
  </si>
  <si>
    <t>EE5J-TR-T-FOAM-E</t>
  </si>
  <si>
    <t>EE5J-TR-THIN-E</t>
  </si>
  <si>
    <t>EE5K-STD-E</t>
  </si>
  <si>
    <t>EE5K-SUN-E</t>
  </si>
  <si>
    <t>EE5K-T-FOAM-E</t>
  </si>
  <si>
    <t>EE5K-THIN-E</t>
  </si>
  <si>
    <t>EE5K-TR-STD-E</t>
  </si>
  <si>
    <t>EE5K-TR-SUN-E</t>
  </si>
  <si>
    <t>EE5K-TR-T-FOAM-E</t>
  </si>
  <si>
    <t>EE5K-TR-THIN-E</t>
  </si>
  <si>
    <t>EE5L-STD-E</t>
  </si>
  <si>
    <t>EE5L-SUN-E</t>
  </si>
  <si>
    <t>EE5L-THIN-E</t>
  </si>
  <si>
    <t>EE5L-TR-STD-E</t>
  </si>
  <si>
    <t>EE5L-TR-SUN-E</t>
  </si>
  <si>
    <t>EE5L-TR-T-FOAM-E</t>
  </si>
  <si>
    <t>EE5L-TR-THIN-E</t>
  </si>
  <si>
    <t>EE5M-STD-E</t>
  </si>
  <si>
    <t>EE5M-SUN-E</t>
  </si>
  <si>
    <t>EE5M-T-FOAM-E</t>
  </si>
  <si>
    <t>EE5M-THIN-E</t>
  </si>
  <si>
    <t>EE5M-TR-STD-E</t>
  </si>
  <si>
    <t>EE5M-TR-SUN-E</t>
  </si>
  <si>
    <t>EE5M-TR-T-FOAM-E</t>
  </si>
  <si>
    <t>EE5M-TR-THIN-E</t>
  </si>
  <si>
    <t>EE5P-STD-E</t>
  </si>
  <si>
    <t>EE5P-SUN-E</t>
  </si>
  <si>
    <t>EE5P-T-FOAM-E</t>
  </si>
  <si>
    <t>EE5P-THIN-E</t>
  </si>
  <si>
    <t>EE5P-TR-STD-E</t>
  </si>
  <si>
    <t>EE5P-TR-SUN-E</t>
  </si>
  <si>
    <t>EE5P-TR-T-FOAM-E</t>
  </si>
  <si>
    <t>EE5P-TR-THIN-E</t>
  </si>
  <si>
    <t>EE5Q-STD-E</t>
  </si>
  <si>
    <t>S/A LEVER RELEASE SUMMER/WINTER-STD 4#</t>
  </si>
  <si>
    <t>EE5Q-SUN-E</t>
  </si>
  <si>
    <t xml:space="preserve">S/A LEVER RELEASE SUMMER/WINTER-MED SUN </t>
  </si>
  <si>
    <t>EE5Q-T-FOAM-E</t>
  </si>
  <si>
    <t>S/A LEVER RELEASE SUMMER/WINTER-MED T-FOAM</t>
  </si>
  <si>
    <t>EE5Q-THIN-E</t>
  </si>
  <si>
    <t>S/A LEVER RELEASE SUMMER/WINTER-THIN</t>
  </si>
  <si>
    <t>EE5Q-TR-STD-E</t>
  </si>
  <si>
    <t>S/A LEVER RELEASE SUMMER/WINTER-STD 4# w/TRACKS</t>
  </si>
  <si>
    <t>EE5Q-TR-SUN-E</t>
  </si>
  <si>
    <t>S/A LEVER RELEASE SUMMER/WINTER-MED SUN w/TRACKS</t>
  </si>
  <si>
    <t>EE5Q-TR-T-FOAM-E</t>
  </si>
  <si>
    <t>S/A LEVER RELEASE SUMMER/WINTER-MED T-FOAM w/TRACKS</t>
  </si>
  <si>
    <t>EE5Q-TR-THIN-E</t>
  </si>
  <si>
    <t>S/A LEVER RELEASE SUMMER/WINTER-THIN w/TRACKS</t>
  </si>
  <si>
    <t>EE5R-STD-E</t>
  </si>
  <si>
    <t>EE5R-SUN-E</t>
  </si>
  <si>
    <t>EE5R-T-FOAM-E</t>
  </si>
  <si>
    <t>EE5R-THIN-E</t>
  </si>
  <si>
    <t>EE5R-TR-STD-E</t>
  </si>
  <si>
    <t>EE5R-TR-SUN-E</t>
  </si>
  <si>
    <t>EE5R-TR-T-FOAM-E</t>
  </si>
  <si>
    <t>EE5R-TR-THIN-E</t>
  </si>
  <si>
    <t>EE5S-STD-E</t>
  </si>
  <si>
    <t>EE5S-SUN-E</t>
  </si>
  <si>
    <t>EE5S-T-FOAM-E</t>
  </si>
  <si>
    <t>EE5S-THIN-E</t>
  </si>
  <si>
    <t>EE5S-TR-STD-E</t>
  </si>
  <si>
    <t>EE5S-TR-SUN-E</t>
  </si>
  <si>
    <t>EE5S-TR-T-FOAM-E</t>
  </si>
  <si>
    <t>EE5S-TR-THIN-E</t>
  </si>
  <si>
    <t>EE5T-STD-E</t>
  </si>
  <si>
    <t>LAT./DEP ADJ. GROWTH THOR. SUP. S/A-STD 4#</t>
  </si>
  <si>
    <t>EE5T-SUN-E</t>
  </si>
  <si>
    <t>LAT./DEP ADJ. GROWTH THOR. SUP. S/A-MED SUN</t>
  </si>
  <si>
    <t>EE5T-T-FOAM-E</t>
  </si>
  <si>
    <t>LAT./DEP ADJ. GROWTH THOR. SUP. S/A-MED T-FOAM</t>
  </si>
  <si>
    <t>EE5T-THIN-E</t>
  </si>
  <si>
    <t>LAT./DEP ADJ. GROWTH THOR. SUP. S/A-THIN</t>
  </si>
  <si>
    <t>EE5T-TR-STD-E</t>
  </si>
  <si>
    <t>LAT./DEP ADJ. GROWTH THOR. SUP. S/A-STD 4# w/TRACKS</t>
  </si>
  <si>
    <t>EE5T-TR-SUN-E</t>
  </si>
  <si>
    <t>LAT./DEP ADJ. GROWTH THOR. SUP. S/A-MED SUN w/TRACKS</t>
  </si>
  <si>
    <t>EE5T-TR-T-FOAM-E</t>
  </si>
  <si>
    <t>LAT./DEP ADJ. GROWTH THOR. SUP. S/A-MED T-FOAM w/TRACKS</t>
  </si>
  <si>
    <t>EE5T-TR-THIN-E</t>
  </si>
  <si>
    <t>LAT./DEP ADJ. GROWTH THOR. SUP. S/A-THIN w/TRACKS</t>
  </si>
  <si>
    <t>EE5U-STD-E</t>
  </si>
  <si>
    <t>LAT./DEP ADJ. GROWTH THOR. SUP. S/A LEV-STD 4#</t>
  </si>
  <si>
    <t>EE5U-SUN-E</t>
  </si>
  <si>
    <t>LAT./DEP ADJ. GROWTH THOR. SUP. S/A LEV-MED SUN</t>
  </si>
  <si>
    <t>EE5U-T-FOAM-E</t>
  </si>
  <si>
    <t>LAT./DEP ADJ. GROWTH THOR. SUP. S/A LEV-MED T-FOAM</t>
  </si>
  <si>
    <t>EE5U-THIN-E</t>
  </si>
  <si>
    <t>LAT./DEP ADJ. GROWTH THOR. SUP. S/A LEV-THIN</t>
  </si>
  <si>
    <t>EE5U-TR-STD-E</t>
  </si>
  <si>
    <t>LAT./DEP ADJ. GROWTH THOR. SUP. S/A LEV-STD 4# w/TRACKS</t>
  </si>
  <si>
    <t>EE5U-TR-SUN-E</t>
  </si>
  <si>
    <t>LAT./DEP ADJ. GROWTH THOR. SUP. S/A LEV-MED SUN w/TRACKS</t>
  </si>
  <si>
    <t>EE5U-TR-T-FOAM-E</t>
  </si>
  <si>
    <t>EE5U-TR-THIN-E</t>
  </si>
  <si>
    <t>LAT./DEP ADJ. GROWTH THOR. SUP. S/A LEV-THIN w/TRACKS</t>
  </si>
  <si>
    <t>EE5W-STD-E</t>
  </si>
  <si>
    <t>PUSH BUTTON S/A THORACIC SUPPORT-STD 4#</t>
  </si>
  <si>
    <t>EE5W-SUN-E</t>
  </si>
  <si>
    <t>EE5W-T-FOAM-E</t>
  </si>
  <si>
    <t>EE5W-THIN-E</t>
  </si>
  <si>
    <t>EE5W-TR-STD-E</t>
  </si>
  <si>
    <t>EE5W-TR-SUN-E</t>
  </si>
  <si>
    <t>EE5W-TR-T-FOAM-E</t>
  </si>
  <si>
    <t>EE5W-TR-THIN-E</t>
  </si>
  <si>
    <t>LUMBAR SUPPORTS</t>
  </si>
  <si>
    <t>105-6000</t>
  </si>
  <si>
    <t xml:space="preserve">LUMBAR SUPPORT </t>
  </si>
  <si>
    <t>105-7000</t>
  </si>
  <si>
    <t>BUILT-IN ADJUSTABLE LUMBAR SUPPORT</t>
  </si>
  <si>
    <t>E1028</t>
  </si>
  <si>
    <t>LATERAL THORACIC SUPPORT MODIFICATIONS</t>
  </si>
  <si>
    <t>MOD-5B</t>
  </si>
  <si>
    <t>BREAST RELIEF CUT-OUTS</t>
  </si>
  <si>
    <t>MOD-5E</t>
  </si>
  <si>
    <t>ROLL-OVER PADS</t>
  </si>
  <si>
    <t>MOD-5F</t>
  </si>
  <si>
    <t>PROTECTIVE BOOTS</t>
  </si>
  <si>
    <t>MOD-5G-STD</t>
  </si>
  <si>
    <t>THORACIC SUPPORT PADS ONLY-STD 4#</t>
  </si>
  <si>
    <t>MOD-5G-SUN</t>
  </si>
  <si>
    <t>THORACIC SUPPORT PADS ONLY-MED SUN</t>
  </si>
  <si>
    <t>MOD-5G-T-FOAM</t>
  </si>
  <si>
    <t>THORACIC SUPPORT PADS ONLY-MED T-FOAM</t>
  </si>
  <si>
    <t>MOD-5G-THIN</t>
  </si>
  <si>
    <t>THORACIC SUPPORT PADS ONLY-THIN</t>
  </si>
  <si>
    <t>MOD-5J</t>
  </si>
  <si>
    <t>EXTENSION BRACKETS</t>
  </si>
  <si>
    <t>MOD-5K</t>
  </si>
  <si>
    <t>THIN PROFILE PADS</t>
  </si>
  <si>
    <t>MOD-5L</t>
  </si>
  <si>
    <t>RE-COVER THORACIC SUPPORT PADS</t>
  </si>
  <si>
    <t>MOD-5M</t>
  </si>
  <si>
    <t>CONTOUR FIT LATERAL PADS</t>
  </si>
  <si>
    <t>MOD-5N</t>
  </si>
  <si>
    <t>SLIP COVER - TRUNK SUPPORTS</t>
  </si>
  <si>
    <t>LATERAL THORACIC SUPPORT MODIFICATIONS BY "EACH"</t>
  </si>
  <si>
    <t>MOD-5B-E</t>
  </si>
  <si>
    <t>BREAST RELIEF CUT-OUT</t>
  </si>
  <si>
    <t>MOD-5E-E</t>
  </si>
  <si>
    <t>ROLL-OVER PAD</t>
  </si>
  <si>
    <t>MOD-5F-E</t>
  </si>
  <si>
    <t>PROTECTIVE BOOT</t>
  </si>
  <si>
    <t>MOD-5G-STD-E</t>
  </si>
  <si>
    <t>MOD-5G-SUN-E</t>
  </si>
  <si>
    <t>MOD-5G-T-FOAM-E</t>
  </si>
  <si>
    <t>MOD-5G-THIN-E</t>
  </si>
  <si>
    <t>MOD-5L-E</t>
  </si>
  <si>
    <t>RE-COVER THORACIC SUPPORT PAD</t>
  </si>
  <si>
    <t>MOD-5M-E</t>
  </si>
  <si>
    <t>CUSTOM FOAMS FOR LATERAL THORACIC SUPPORTS</t>
  </si>
  <si>
    <t>WAFFLE FREE FLOAT GEL IN TRUNK/HIP</t>
  </si>
  <si>
    <t xml:space="preserve"> ANTERIOR TRUNK &amp; SHOULDER SUPPORTS</t>
  </si>
  <si>
    <t>106-5000</t>
  </si>
  <si>
    <t>SHOULDER SUPPORT PAD</t>
  </si>
  <si>
    <t>106-5000A</t>
  </si>
  <si>
    <t>NEW STYLE SHOULD. PADS</t>
  </si>
  <si>
    <t>EE6A</t>
  </si>
  <si>
    <t>DYNAMIC BELLY BAND</t>
  </si>
  <si>
    <t>EE6C</t>
  </si>
  <si>
    <t>BUTTERFLY CHEST VEST</t>
  </si>
  <si>
    <t>EE6E</t>
  </si>
  <si>
    <t>CHEST STRAP</t>
  </si>
  <si>
    <t>EE6H</t>
  </si>
  <si>
    <t>UPPER TORSO STRAP</t>
  </si>
  <si>
    <t>EE6N</t>
  </si>
  <si>
    <t>ANTERIOR, POSTERIOR-DYNAMIC</t>
  </si>
  <si>
    <t>EE6P</t>
  </si>
  <si>
    <t>BUTTERFLY w/SWIVELS</t>
  </si>
  <si>
    <t>EE6Q</t>
  </si>
  <si>
    <t>CLEAR CHEST VEST</t>
  </si>
  <si>
    <t>EE6R</t>
  </si>
  <si>
    <t>THORACIC SUPPORT VEST</t>
  </si>
  <si>
    <t>EE6S</t>
  </si>
  <si>
    <t>X-CHEST VEST</t>
  </si>
  <si>
    <t>EE6U</t>
  </si>
  <si>
    <t>TAPERED DYNAMIC VEST</t>
  </si>
  <si>
    <t>EE6V</t>
  </si>
  <si>
    <t>FREEDOM FORM VEST</t>
  </si>
  <si>
    <t>EE6W</t>
  </si>
  <si>
    <t>WIDTH ADJUST CHEST VEST     STATIC - HOOK &amp; LOOP</t>
  </si>
  <si>
    <t>EE6W-B</t>
  </si>
  <si>
    <t>WIDTH ADJUST CHEST VEST     STATIC -  BUCKLE</t>
  </si>
  <si>
    <t>EE6W-D</t>
  </si>
  <si>
    <r>
      <t xml:space="preserve">WIDTH ADJUST CHEST VEST  </t>
    </r>
    <r>
      <rPr>
        <i/>
        <sz val="10"/>
        <rFont val="Arial"/>
        <family val="2"/>
      </rPr>
      <t xml:space="preserve">   </t>
    </r>
    <r>
      <rPr>
        <sz val="10"/>
        <rFont val="Arial"/>
        <family val="2"/>
      </rPr>
      <t>DYNAMIC - HOOK &amp; LOOP</t>
    </r>
  </si>
  <si>
    <t>EE6W-DB</t>
  </si>
  <si>
    <r>
      <t xml:space="preserve">WIDTH ADJUST CHEST VEST  </t>
    </r>
    <r>
      <rPr>
        <i/>
        <sz val="10"/>
        <rFont val="Arial"/>
        <family val="2"/>
      </rPr>
      <t xml:space="preserve">   </t>
    </r>
    <r>
      <rPr>
        <sz val="10"/>
        <rFont val="Arial"/>
        <family val="2"/>
      </rPr>
      <t>DYNAMIC - BUCKLE</t>
    </r>
  </si>
  <si>
    <t>EE6X</t>
  </si>
  <si>
    <t>TAPERED A.P. HARNESS</t>
  </si>
  <si>
    <t>EE6Y</t>
  </si>
  <si>
    <t>WIDTH ADJUST CHEST VEST BUTTERFLY     STATIC</t>
  </si>
  <si>
    <t>EE6Y-D</t>
  </si>
  <si>
    <t>WIDTH ADJUST CHEST VEST BUTTERFLY     DYNAMIC</t>
  </si>
  <si>
    <t>EE6Y-DB</t>
  </si>
  <si>
    <t>WIDTH ADJUST CHEST VEST BUTTERFLY     DYNAMIC BUCKLE</t>
  </si>
  <si>
    <t>ANTERIOR TRUNK &amp; SHOULDER MODIFICATIONS</t>
  </si>
  <si>
    <t>MOD-6A</t>
  </si>
  <si>
    <t>ADJUSTABLE STRAP RISERS-STRAIGHT</t>
  </si>
  <si>
    <t>MOD-6A-1</t>
  </si>
  <si>
    <t>ADJUSTABLE STRAP RISERS-STRAIGHT - 1"</t>
  </si>
  <si>
    <t>MOD-6B</t>
  </si>
  <si>
    <t>ADJUSTABLE STRAP RISERS-BEND</t>
  </si>
  <si>
    <t>MOD-6B-1</t>
  </si>
  <si>
    <t>ADJUSTABLE STRAP RISERS-BEND - 1"</t>
  </si>
  <si>
    <t>MOD-6C</t>
  </si>
  <si>
    <t>SHOULDER PADS ONLY</t>
  </si>
  <si>
    <t>MOD-6D</t>
  </si>
  <si>
    <t>G-TUBE CUT-OUT FOR EE6R</t>
  </si>
  <si>
    <t>MOD-6E</t>
  </si>
  <si>
    <t>REINFORCE ANY CHEST VEST OR HARNESS</t>
  </si>
  <si>
    <t>MOD-6C-E</t>
  </si>
  <si>
    <t>SHOULDER PAD ONLY</t>
  </si>
  <si>
    <t>POSTERIOR-LATERAL-ANTERIOR HEAD SUPPORTS</t>
  </si>
  <si>
    <t>"A LA CARTE" HEADREST PADS</t>
  </si>
  <si>
    <t>7750-STD</t>
  </si>
  <si>
    <t>SLIGHTLY CURVED HEADREST PAD-STD FOAM</t>
  </si>
  <si>
    <t>E0955</t>
  </si>
  <si>
    <t>7750-SUN</t>
  </si>
  <si>
    <t>SLIGHTLY CURVED HEADREST PAD-SUNMATE</t>
  </si>
  <si>
    <t>7750-T-FOAM</t>
  </si>
  <si>
    <t>SLIGHTLY CURVED HEADREST PAD-TFOAM</t>
  </si>
  <si>
    <t>7750-BELL</t>
  </si>
  <si>
    <t>SLIGHTLY CURVED, BELL-SHAPPED HEADREST PAD</t>
  </si>
  <si>
    <t>7751-STD</t>
  </si>
  <si>
    <t>CURVED, OCCIPITAL-LATERAL NECK SUPPORT PAD-STD FOAM</t>
  </si>
  <si>
    <t>7751-SUN</t>
  </si>
  <si>
    <t>CURVED, OCCIPITAL-LATERAL NECK SUPPORT PAD-SUNMATE</t>
  </si>
  <si>
    <t>7751-T-FOAM</t>
  </si>
  <si>
    <t>CURVED, OCCIPITAL-LATERAL NECK SUPPORT PAD-TFOAM</t>
  </si>
  <si>
    <t>7752-STD</t>
  </si>
  <si>
    <t>3-PIECE FIXED HEADREST PAD-STD FOAM</t>
  </si>
  <si>
    <t>7752-SUN</t>
  </si>
  <si>
    <t>3-PIECE FIXED HEADREST PAD-SUNMATE</t>
  </si>
  <si>
    <t>7752-T-FOAM</t>
  </si>
  <si>
    <t>3-PIECE FIXED HEADREST PAD-TFOAM</t>
  </si>
  <si>
    <t>7753-STD</t>
  </si>
  <si>
    <t>3-PIECE HINGE-ADJ HEADREST PAD-STD FOAM</t>
  </si>
  <si>
    <t>7753-SUN</t>
  </si>
  <si>
    <t>3-PIECE HINGE-ADJ HEADREST PAD-SUNMATE</t>
  </si>
  <si>
    <t>7753-T-FOAM</t>
  </si>
  <si>
    <t>3-PIECE HINGE-ADJ HEADREST PAD-TFOAM</t>
  </si>
  <si>
    <t>7755-STD</t>
  </si>
  <si>
    <t>HEADREST EXTENSION PAD, FLAT-STD FOAM</t>
  </si>
  <si>
    <t>7755-SUN</t>
  </si>
  <si>
    <t>HEADREST EXTENSION PAD, FLAT-SUNMATE</t>
  </si>
  <si>
    <t>7755-T-FOAM</t>
  </si>
  <si>
    <t>HEADREST EXTENSION PAD, FLAT-TFOAM</t>
  </si>
  <si>
    <t>CHUBBIE CURVED HEADREST PAD</t>
  </si>
  <si>
    <t>7756-ADJ</t>
  </si>
  <si>
    <t>ADJUSTA-CHUBBIE 3-PIECE HINGED CURVED HEADREST PAD</t>
  </si>
  <si>
    <t>7756-BELL</t>
  </si>
  <si>
    <t xml:space="preserve">CHUBBIE CURVED, BELL-SHAPPED HEADREST PAD </t>
  </si>
  <si>
    <t xml:space="preserve">LOW PROFILE OCCIPITAL SUPPORT HEADREST PAD </t>
  </si>
  <si>
    <t>3-PIECE HINGE-ADJ HEADREST PAD W/ EAR RELIEF CUT</t>
  </si>
  <si>
    <t>SPRING-LOADED DYNAMIC HEADREST PAD (REQUIRES DUAL 7700)</t>
  </si>
  <si>
    <t>SKINNY CURVED HEADREST PAD</t>
  </si>
  <si>
    <t>HIGH PROFILE OCCIPITAL / NECK SUPPORT HEADREST PAD</t>
  </si>
  <si>
    <t>3-PIECE ADJUSTABLE DYNAMIC HEADREST PAD</t>
  </si>
  <si>
    <t>A LA CARTE HEADREST HARDWARE</t>
  </si>
  <si>
    <t>KNOB STYLE HEIGHT &amp; DEPTH ADJ, REMOVABLE L-BRACKET MOUNT</t>
  </si>
  <si>
    <t>PULL-PIN HEIGHT ADJ, REMOVABLE W/ MULTI-AXIAL MOUNT</t>
  </si>
  <si>
    <t xml:space="preserve">PULL-PIN, FLIP-BACK SHORT W/ L-BRACKET MOUNT </t>
  </si>
  <si>
    <t xml:space="preserve">PULL-PIN, FLIP-BACK STD W/ MULTI-AXIAL MOUNT </t>
  </si>
  <si>
    <t>PULL-PIN, HEIGHT ADJ, REMOVABLE W/ L-BRACKET MOUNT</t>
  </si>
  <si>
    <t>SLIDE-LOCK LIFT &amp; FLIP-BACK ADJUSTABLE, L-BRACKET MOUNT</t>
  </si>
  <si>
    <t>ROCK-N-ROLL HEIGHT &amp; DEPTH ADJ, REMOVABLE</t>
  </si>
  <si>
    <t>ROCK-N-ROLL HEIGHT &amp; DEPTH ADJ, FLIP-BACK</t>
  </si>
  <si>
    <t xml:space="preserve">ADJUST-EZE MULTI-ADJUSTABLE, REMOVABLE  </t>
  </si>
  <si>
    <t>HEADREST HARDWARE ADAPTER PLATE - OTHER MFGRS</t>
  </si>
  <si>
    <t>ADAPTAPLATE - HEADREST HARDWARE ADAPTER PLATE - UNIVERSAL</t>
  </si>
  <si>
    <t>77PLATEMATE</t>
  </si>
  <si>
    <t>PLATEMATE HEADREST HARDWARE ADAPTER - OTHER MFGR</t>
  </si>
  <si>
    <t>HEADREST PAD AND HARDWARE COMBINATIONS</t>
  </si>
  <si>
    <t>107-1000-STD</t>
  </si>
  <si>
    <t>CURVED OCCIPITAL-LATERAL NECK SUPPORT-STD FOAM W/ 7700 MOUNTING HDWE</t>
  </si>
  <si>
    <t>E0955+E1028</t>
  </si>
  <si>
    <t>107-1000-SUN</t>
  </si>
  <si>
    <t xml:space="preserve">CURVED OCCIPITAL-LATERAL NECK SUPPORT-SUNMATE W/ 7700 MOUNTING HDWE </t>
  </si>
  <si>
    <t>107-1000-T-FOAM</t>
  </si>
  <si>
    <t>CURVED OCCIPITAL-LATERAL NECK SUPPORT-TFOAM W/ 7700 MOUNTING HDWE</t>
  </si>
  <si>
    <t>EE7A-STD</t>
  </si>
  <si>
    <t>SLIGHTLY CURVED HEADREST PAD-STD FOAM W/ 7700 MOUNTING HDWE</t>
  </si>
  <si>
    <t>EE7A-SUN</t>
  </si>
  <si>
    <t>SLIGHTLY CURVED HEADREST PAD-SUNMATE W/ 7700 MOUNTING HDWE</t>
  </si>
  <si>
    <t>EE7A-T-FOAM</t>
  </si>
  <si>
    <t>SLIGHTLY CURVED HEADREST PAD-TFOAM W/ 7700 MOUNTING HDWE</t>
  </si>
  <si>
    <t>EE7B-STD</t>
  </si>
  <si>
    <t>CURVED, OCCIPITAL-LATERAL NECK SUPPORT PAD-STD FOAM W/ 7701 MOUNTING HDWE</t>
  </si>
  <si>
    <t>EE7B-SUN</t>
  </si>
  <si>
    <t>CURVED, OCCIPITAL-LATERAL NECK SUPPORT PAD-SUNMATE W/ 7701 MOUNTING HDWE</t>
  </si>
  <si>
    <t>EE7B-T-FOAM</t>
  </si>
  <si>
    <t>CURVED, OCCIPITAL-LATERAL NECK SUPPORT PAD-TFOAM W/ 7701 MOUNTING HDWE</t>
  </si>
  <si>
    <t>EE7C-STD</t>
  </si>
  <si>
    <t>3-PIECE FIXED HEADREST PAD-STD FOAM W/ 7700 MOUNTING HDWE</t>
  </si>
  <si>
    <t>EE7C-SUN</t>
  </si>
  <si>
    <t>3-PIECE FIXED HEADREST PAD-SUNMATE W/ 7700 MOUNTING HDWE</t>
  </si>
  <si>
    <t>EE7C-T-FOAM</t>
  </si>
  <si>
    <t>3-PIECE FIXED HEADREST PAD-TFOAM W/ 7700 MOUNTING HDWE</t>
  </si>
  <si>
    <t>EE7E-STD</t>
  </si>
  <si>
    <t>3-PIECE HINGE ADJ HEADREST PAD-STD FOAM W/ 7700 MOUNTING HDWE</t>
  </si>
  <si>
    <t>EE7E-SUN</t>
  </si>
  <si>
    <t>3-PIECE HINGE ADJ HEADREST PAD-SUNMATE W/ 7700 MOUNTING HDWE</t>
  </si>
  <si>
    <t>EE7E-T-FOAM</t>
  </si>
  <si>
    <t>3-PIECE HINGE ADJ HEADREST PAD-TFOAM W/ 7700 MOUNTING HDWE</t>
  </si>
  <si>
    <t>EE7F</t>
  </si>
  <si>
    <t>PADDED NECK COLLAR W/ 7700 MOUNTING HDWE</t>
  </si>
  <si>
    <t>EE7G-STD</t>
  </si>
  <si>
    <t>CURVED, OCCIPITAL-LATERAL NECK SUPPORT PAD-STD FOAM W/ 7702 MOUNTING HDWE</t>
  </si>
  <si>
    <t>EE7G-SUN</t>
  </si>
  <si>
    <t>CURVED, OCCIPITAL-LATERAL NECK SUPPORT PAD-SUNMATE W/ 7702 MOUNTING HDWE</t>
  </si>
  <si>
    <t>EE7G-T-FOAM</t>
  </si>
  <si>
    <t>CURVED, OCCIPITAL-LATERAL NECK SUPPORT PAD-TFOAM W/ 7702 MOUNTING HDWE</t>
  </si>
  <si>
    <t>EE7I-STD</t>
  </si>
  <si>
    <t>SLIGHTLY CURVED HEADREST PAD-STD FOAM W/ 7704 MOUNTING HDWE</t>
  </si>
  <si>
    <t>EE7I-SUN</t>
  </si>
  <si>
    <t>SLIGHTLY CURVED HEADREST PAD-SUNMATE W/ 7704 MOUNTING HDWE</t>
  </si>
  <si>
    <t>EE7I-T-FOAM</t>
  </si>
  <si>
    <t>SLIGHTLY CURVED HEADREST PAD-TFOAM W/ 7704 MOUNTING HDWE</t>
  </si>
  <si>
    <t>EE7K</t>
  </si>
  <si>
    <t>ADJUSTABLE PADDED NECK COLLAR</t>
  </si>
  <si>
    <t xml:space="preserve">EE7L </t>
  </si>
  <si>
    <t>POSITIONING CAP FOR WHITMYER ANTERIOR HALO STRAP SYSTEM</t>
  </si>
  <si>
    <t>EE7N-STD</t>
  </si>
  <si>
    <t>SLIGHTLY CURVED HEADREST PAD-STD FOAM W/ 7706 MOUNTING HDWE</t>
  </si>
  <si>
    <t>EE7N-SUN</t>
  </si>
  <si>
    <t>SLIGHTLY CURVED HEADREST PAD-SUNMATE W/ 7706 MOUNTING HDWE</t>
  </si>
  <si>
    <t>EE7N-T-FOAM</t>
  </si>
  <si>
    <t>SLIGHTLY CURVED HEADREST PAD-TFOAM W/ 7706 MOUNTING HDWE</t>
  </si>
  <si>
    <t>EE7P</t>
  </si>
  <si>
    <t xml:space="preserve">CHUBBIE CURVED HEADREST PAD W/ 7707 MOUNTING HDWE </t>
  </si>
  <si>
    <t>EE7Q</t>
  </si>
  <si>
    <t>LOW PROFILE OCCIPITAL SUPPORT HEADREST PAD W/ 7703 MOUNTING HDWE</t>
  </si>
  <si>
    <t>107-4000</t>
  </si>
  <si>
    <t>HALO STRAP - WEBBING W/ PAD</t>
  </si>
  <si>
    <t>107-8000-STD</t>
  </si>
  <si>
    <t>HEADREST EXTENSION PAD, FLAT-STD FOAM W/ 7700 MOUNTING HDWE</t>
  </si>
  <si>
    <t>107-8000-SUN</t>
  </si>
  <si>
    <t>HEADREST EXTENSION PAD, FLAT-SUNMATE W/ 7700 MOUNTING HDWE</t>
  </si>
  <si>
    <t>107-8000-T-FOAM</t>
  </si>
  <si>
    <t>HEADREST EXTENSION PAD, FLAT-TFOAM W/ 7700 MOUNTING HDWE</t>
  </si>
  <si>
    <t>EE7R</t>
  </si>
  <si>
    <t>SKINNY CURVED HEADREST PAD W/ 7703 MOUNTING HDWE</t>
  </si>
  <si>
    <t>EE7T</t>
  </si>
  <si>
    <t>CHUBBIE CURVED HEADREST PAD W/ 7708 MOUNTING HDWE</t>
  </si>
  <si>
    <t>EE7U</t>
  </si>
  <si>
    <t>SPRING-LOADED DYNAMIC HEADREST ASSY W/ DUAL 7700 HDWE</t>
  </si>
  <si>
    <t>EE7V</t>
  </si>
  <si>
    <t>CHUBBIE CURVED HEADREST PAD W/ 7709 MOUNTING HARDWARE</t>
  </si>
  <si>
    <t>HEAD SUPPORT MODIFICATIONS</t>
  </si>
  <si>
    <t>MOD-7H</t>
  </si>
  <si>
    <t>CURVED MODIFICATION FOR FLAT HEADREST PAD</t>
  </si>
  <si>
    <t>MOD-7J</t>
  </si>
  <si>
    <t>OCCIPITAL LEDGE MODIFICATION TO HEADREST PAD</t>
  </si>
  <si>
    <t>MOD-7K</t>
  </si>
  <si>
    <t>COVER ONLY - HEADREST PAD</t>
  </si>
  <si>
    <t>MOD-7L</t>
  </si>
  <si>
    <t>SINGLE PAD REPLACEMENT FOR 7753 &amp; 7758</t>
  </si>
  <si>
    <t>MOD-7N</t>
  </si>
  <si>
    <t>ELASTIC SLIP COVER - HEADREST</t>
  </si>
  <si>
    <t>MOD-7O</t>
  </si>
  <si>
    <t>PHENOLIC BASE UPGRADE FOR HEADREST PAD</t>
  </si>
  <si>
    <t>CUSTOM FOAMS IN HEAD SUPPORT</t>
  </si>
  <si>
    <t>STAN7</t>
  </si>
  <si>
    <t>3# FOAM IN HEADREST PAD PER 1"</t>
  </si>
  <si>
    <t>HIGHD7</t>
  </si>
  <si>
    <t xml:space="preserve">4# FOAM IN HEADREST PAD PER 1" </t>
  </si>
  <si>
    <t>TUF7</t>
  </si>
  <si>
    <t>5# FOAM IN HEADREST PAD PER 1"</t>
  </si>
  <si>
    <t>DURA7</t>
  </si>
  <si>
    <t>10# FOAM IN HEADREST PAD PER 1"</t>
  </si>
  <si>
    <t>TFOAM7</t>
  </si>
  <si>
    <t xml:space="preserve">T-FOAM IN HEADREST PAD PER 1" </t>
  </si>
  <si>
    <t>PUDG7</t>
  </si>
  <si>
    <t>PUDGEE FOAM IN HEADREST PER 1"</t>
  </si>
  <si>
    <t>SUN7</t>
  </si>
  <si>
    <t>SUNMATE IN HEADREST PAD PER 1"</t>
  </si>
  <si>
    <t>EVA7</t>
  </si>
  <si>
    <t xml:space="preserve">EVA FOAM IN HEADREST PAD PER 1" </t>
  </si>
  <si>
    <t>FREE7</t>
  </si>
  <si>
    <t xml:space="preserve">FREEFLOAT GEL IN HEADREST PAD PER 1/2" </t>
  </si>
  <si>
    <t>WAFFLE7</t>
  </si>
  <si>
    <t>WAFFLE GEL IN HEADREST PAD PER 1/2"</t>
  </si>
  <si>
    <t>ROHO7</t>
  </si>
  <si>
    <t>ROHO ADAPTER PAD IN HEADREST 13 X 9"</t>
  </si>
  <si>
    <t>EXTREMITY SUPPORTS</t>
  </si>
  <si>
    <t>UPPER EXTREMITY SUPPORTS</t>
  </si>
  <si>
    <t>09-2000</t>
  </si>
  <si>
    <t>STANDARD ARM TROUGH-w/T-NUTS</t>
  </si>
  <si>
    <t>09-3000</t>
  </si>
  <si>
    <t>ARM TROUGH-MULTI-ADJ.</t>
  </si>
  <si>
    <t>09-4000</t>
  </si>
  <si>
    <t>CONTOURED ARM SUPPORT TROUGH w/HOLES (NO HARDWARE)</t>
  </si>
  <si>
    <t>09-4000-2</t>
  </si>
  <si>
    <t>CONTOURED ARM SUPPORT TROUGH-PAIR w/HOLES (NO HARDWARE)</t>
  </si>
  <si>
    <t>09-5000</t>
  </si>
  <si>
    <t>FOREARM CUFFS</t>
  </si>
  <si>
    <t>LOWER EXTREMITY SUPPORTS</t>
  </si>
  <si>
    <t>108-1000</t>
  </si>
  <si>
    <t>THIGH CUFFS</t>
  </si>
  <si>
    <t>108-4000</t>
  </si>
  <si>
    <t>CALF TROUGHS</t>
  </si>
  <si>
    <t>108-6000</t>
  </si>
  <si>
    <t>ANKLE CUFFS</t>
  </si>
  <si>
    <t>108-7000</t>
  </si>
  <si>
    <t>CALF CUFFS</t>
  </si>
  <si>
    <t xml:space="preserve">EE8 </t>
  </si>
  <si>
    <r>
      <rPr>
        <sz val="10"/>
        <rFont val="Arial"/>
        <family val="2"/>
      </rPr>
      <t>SOLID CALF PANEL-WOOD/FOAM/HARDWARE</t>
    </r>
  </si>
  <si>
    <t>EE8A</t>
  </si>
  <si>
    <t>CALF PANEL-FABRIC SLING</t>
  </si>
  <si>
    <t>EE8B</t>
  </si>
  <si>
    <t>CALF STRAP-WEBBING</t>
  </si>
  <si>
    <t>08-10000</t>
  </si>
  <si>
    <t>INDIVIDUAL LEG CRADLES - PAIR</t>
  </si>
  <si>
    <t>08-11000</t>
  </si>
  <si>
    <t>ONE PIECE DOUBLE LEG FOOTBOX</t>
  </si>
  <si>
    <t>08-10000-E</t>
  </si>
  <si>
    <t>INDIVIDUAL LEG CRADLES - EACH</t>
  </si>
  <si>
    <t>CUSTOM FOAMS IN EXTREMITY SUPPORTS</t>
  </si>
  <si>
    <t>STAN5</t>
  </si>
  <si>
    <t>3# FOAM LEG CRADLES/BOX</t>
  </si>
  <si>
    <t>HIGHD5</t>
  </si>
  <si>
    <t>4# FOAM LEG CRADLES/BOX</t>
  </si>
  <si>
    <t>TUF5</t>
  </si>
  <si>
    <t>5# FOAM LEG CRADLES/BOX</t>
  </si>
  <si>
    <t>DURA5</t>
  </si>
  <si>
    <t>10# FOAM LEG CRADLES/BOX</t>
  </si>
  <si>
    <t>TFOAM5</t>
  </si>
  <si>
    <t>T-FOAM LEG CRADLES/BOX</t>
  </si>
  <si>
    <t>PUDG5</t>
  </si>
  <si>
    <t>PUDGEE LEG CRADLES/BOX</t>
  </si>
  <si>
    <t>SUN5</t>
  </si>
  <si>
    <t>SUNMATE LEG CRADLES/BOX</t>
  </si>
  <si>
    <t>EVA5</t>
  </si>
  <si>
    <t>EVA FOAM LEG CRADLES/BOX</t>
  </si>
  <si>
    <t>FREE5</t>
  </si>
  <si>
    <t>FREE FLOAT GEL LEG CRADLES/BOX</t>
  </si>
  <si>
    <t>WAFFLE 5</t>
  </si>
  <si>
    <t>WAFFLE FREEFLOAT GEL LEG CRADLES/BOX</t>
  </si>
  <si>
    <t>ROHO5-1P</t>
  </si>
  <si>
    <t>ROHO ADAPTOR CUSHIONS INSERT IN LEG CRADLES/BOX - 1 PANEL</t>
  </si>
  <si>
    <t>ROHO5-2P</t>
  </si>
  <si>
    <t>ROHO ADAPTOR CUSHIONS INSERT IN LEG CRADLES/BOX - 2 PANELS</t>
  </si>
  <si>
    <t>ROHO5-3P</t>
  </si>
  <si>
    <t>ROHO ADAPTOR CUSHIONS INSERT IN LEG CRADLES/BOX - 3 PANELS</t>
  </si>
  <si>
    <t>ROHO5-4P</t>
  </si>
  <si>
    <t>ROHO ADAPTOR CUSHIONS INSERT IN LEG CRADLES/BOX - 4 PANELS</t>
  </si>
  <si>
    <t>TRAYS</t>
  </si>
  <si>
    <t>08-1000</t>
  </si>
  <si>
    <t xml:space="preserve">LEXAN TRAY-HOOK/LOOP </t>
  </si>
  <si>
    <t>E0950</t>
  </si>
  <si>
    <t>08-2000</t>
  </si>
  <si>
    <t>3/8" LEXAN TRAY w/CHANNEL BRACKETS &amp; RIBS</t>
  </si>
  <si>
    <t>08-2500</t>
  </si>
  <si>
    <t>BIRCH TRAY w/CHANNEL BRACKETS</t>
  </si>
  <si>
    <t>08-4000</t>
  </si>
  <si>
    <t>1/2" BIRCH TRAY-HOOK/LOOP</t>
  </si>
  <si>
    <t>08-6000</t>
  </si>
  <si>
    <t>3/8" LEX TRAY ADJUSTABLE KNOB HARDWARE</t>
  </si>
  <si>
    <t>08-6500</t>
  </si>
  <si>
    <t>BIRCH TRAY-ADJUST w/RIBS</t>
  </si>
  <si>
    <t>08-7000</t>
  </si>
  <si>
    <t>LEXAN TRAY w/TOGGLES</t>
  </si>
  <si>
    <t>08-7500</t>
  </si>
  <si>
    <t>BIRCH TRAY-TOGGLES</t>
  </si>
  <si>
    <t>08-8000</t>
  </si>
  <si>
    <t>3/8" LEXAN TRAY-NO HARDWARE</t>
  </si>
  <si>
    <t>08-8100</t>
  </si>
  <si>
    <t>3/8" BOLTERON TRAY - NO HARDWARE</t>
  </si>
  <si>
    <t>08-8500</t>
  </si>
  <si>
    <t>1/2" BIRCH TRAY-NO HARDWARE</t>
  </si>
  <si>
    <t>08-9000</t>
  </si>
  <si>
    <t>HALF LEXAN TRAY-w/HARDWARE</t>
  </si>
  <si>
    <t>08-12000</t>
  </si>
  <si>
    <t>EZ-LITE 1/4" LEXAN TRAY w/CHANNEL BRACKETS</t>
  </si>
  <si>
    <t>08-13000</t>
  </si>
  <si>
    <t>EZ-LITE 1/4" LEXAN TRAY w/CHANNEL BRACKETS AND RIBS</t>
  </si>
  <si>
    <t>08-16000</t>
  </si>
  <si>
    <t>1/4" LEXAN TRAY w/HOOK AND LOOP MOUNTING</t>
  </si>
  <si>
    <t>08-17000</t>
  </si>
  <si>
    <t>1/4" LEXAN TRAY - NO HARDWARE</t>
  </si>
  <si>
    <t>08-17100</t>
  </si>
  <si>
    <t>1/4" BOLTERON TRAY - NO HARDWARE</t>
  </si>
  <si>
    <t>08-18000</t>
  </si>
  <si>
    <t>4-D LEXAN TRAY w/HARDWARE</t>
  </si>
  <si>
    <t>08-19000</t>
  </si>
  <si>
    <t>4-D LEXAN TRAY NO HARDWARE</t>
  </si>
  <si>
    <t>TRAY MODIFICATIONS</t>
  </si>
  <si>
    <t>MOD-8A</t>
  </si>
  <si>
    <t>3/8" LEXAN MATERIAL UPGRADE</t>
  </si>
  <si>
    <t>MOD-8A1</t>
  </si>
  <si>
    <t>1/4" BOLTERON MATERIAL UPGRADE</t>
  </si>
  <si>
    <t>MOD-8A2</t>
  </si>
  <si>
    <t>3/8" BOLTERON MATERIAL UPGRADE</t>
  </si>
  <si>
    <t>MOD-8B</t>
  </si>
  <si>
    <t>1/4" ABS PLASTIC</t>
  </si>
  <si>
    <t>MOD-8G</t>
  </si>
  <si>
    <t>ALUMINUM RIM</t>
  </si>
  <si>
    <t>MOD-8H</t>
  </si>
  <si>
    <t>PLASTIC RIM GUARD</t>
  </si>
  <si>
    <t>MOD-8J</t>
  </si>
  <si>
    <t>REAR STABILITY BELT</t>
  </si>
  <si>
    <t>MOD-8K</t>
  </si>
  <si>
    <t>ELBOW BLOCKS-L BRACKET</t>
  </si>
  <si>
    <t>MOD-8L</t>
  </si>
  <si>
    <t>PAD TRAY-TOP ONLY</t>
  </si>
  <si>
    <t>MOD-8L1</t>
  </si>
  <si>
    <t>PAD TRAY-TOP &amp; BOTTOM</t>
  </si>
  <si>
    <t>MOD-8M</t>
  </si>
  <si>
    <t>PAD HALF TRAY</t>
  </si>
  <si>
    <t>MOD-8N</t>
  </si>
  <si>
    <t>RIBS-WOOD, LEX. ALUM</t>
  </si>
  <si>
    <t>MOD-8O</t>
  </si>
  <si>
    <t>ELBOW PADS-HOOK/LOOP</t>
  </si>
  <si>
    <t>MOD-80W</t>
  </si>
  <si>
    <t>ELBOW PADS w/WOOD BASE</t>
  </si>
  <si>
    <t>MOD-8P</t>
  </si>
  <si>
    <t>OVERLAY</t>
  </si>
  <si>
    <t>MOD-8Q</t>
  </si>
  <si>
    <t>UNDERLAY</t>
  </si>
  <si>
    <t>MOD-8R</t>
  </si>
  <si>
    <t>REMOVABLE EASEL</t>
  </si>
  <si>
    <t>MOD-8S</t>
  </si>
  <si>
    <t>TRAY TRIM</t>
  </si>
  <si>
    <t>MOD-8T</t>
  </si>
  <si>
    <t>SLIP COVER - TRAY PADDING</t>
  </si>
  <si>
    <t>MOD-8U</t>
  </si>
  <si>
    <t>MOD-8V</t>
  </si>
  <si>
    <t>HOOK/LOOP STRAPS</t>
  </si>
  <si>
    <t>MOD-8X</t>
  </si>
  <si>
    <t>FOOTBOX/LEG CRADLES - PADS ONLY</t>
  </si>
  <si>
    <t>TRAY PADDING FOAM</t>
  </si>
  <si>
    <t>Tray Pad Foam For Frames 13' W and Under</t>
  </si>
  <si>
    <t>STAN8</t>
  </si>
  <si>
    <t xml:space="preserve"> 3# FOAM FULL TRAY PAD TOP OR BOTTOM</t>
  </si>
  <si>
    <t>STAN8TB</t>
  </si>
  <si>
    <t xml:space="preserve"> 3# FOAM TRAY PAD TOP AND BOTTOM</t>
  </si>
  <si>
    <t>STAN8H</t>
  </si>
  <si>
    <t xml:space="preserve"> 3# FOAM HALF TRAY PAD</t>
  </si>
  <si>
    <t>HIGHD8</t>
  </si>
  <si>
    <t xml:space="preserve"> 4# FOAM FULL TRAY PAD TOP OR BOTTOM</t>
  </si>
  <si>
    <t>HIGHD8TB</t>
  </si>
  <si>
    <t xml:space="preserve"> 4# FOAM TRAY PAD TOP AND BOTTOM</t>
  </si>
  <si>
    <t>HIGHD8H</t>
  </si>
  <si>
    <t xml:space="preserve"> 4# FOAM HALF TRAY PAD</t>
  </si>
  <si>
    <t>DURA8</t>
  </si>
  <si>
    <t>10# FOAM FULL TRAY PAD TOP OR BOTTOM</t>
  </si>
  <si>
    <t>DURA8TB</t>
  </si>
  <si>
    <t>10# FOAM TRAY PAD TOP AND BOTTOM</t>
  </si>
  <si>
    <t>DURA8H</t>
  </si>
  <si>
    <t>10# FOAM HALF TRAY PAD</t>
  </si>
  <si>
    <t>TUF8</t>
  </si>
  <si>
    <t xml:space="preserve"> 5# FOAM FULL TRAY PAD TOP OR BOTTOM</t>
  </si>
  <si>
    <t>TUF8TB</t>
  </si>
  <si>
    <t xml:space="preserve"> 5# FOAM TRAY PAD TOP AND BOTTOM</t>
  </si>
  <si>
    <t>TUF8H</t>
  </si>
  <si>
    <t xml:space="preserve"> 5# FOAM HALF TRAY PAD</t>
  </si>
  <si>
    <t>SUN8</t>
  </si>
  <si>
    <t>SUN FOAM FULL TRAY PAD TOP OR BOTTOM</t>
  </si>
  <si>
    <t>SUN8TB</t>
  </si>
  <si>
    <t>SUN FOAM TRAY PAD TOP &amp; BOTTOM</t>
  </si>
  <si>
    <t>SUN8H</t>
  </si>
  <si>
    <t>SUN FOAM HALF TRAY PAD</t>
  </si>
  <si>
    <t>TFOAM8</t>
  </si>
  <si>
    <t>T-FOAM FULL TRAY PAD TOP OR BOTTOM</t>
  </si>
  <si>
    <t>TFOAM8TB</t>
  </si>
  <si>
    <t>T-FOAM TRAY PAD TOP AND BOTTOM</t>
  </si>
  <si>
    <t>TFOAM8H</t>
  </si>
  <si>
    <t>T-FOAM HALF TRAY PAD</t>
  </si>
  <si>
    <t>PUDG8</t>
  </si>
  <si>
    <t>PUDG FOAM FULL TRAY PAD TOP OR BOTTOM</t>
  </si>
  <si>
    <t>PUDG8TB</t>
  </si>
  <si>
    <t>PUDGEE FOAM TRAY PAD TOP AND BOTTOM</t>
  </si>
  <si>
    <t>PUDG8H</t>
  </si>
  <si>
    <t>PUDGEE TRAY PAD HALF</t>
  </si>
  <si>
    <t>FREE8</t>
  </si>
  <si>
    <t>FREE FLOAT FULL TRAY PAD TOP OR BOTTOM</t>
  </si>
  <si>
    <t>FREE8TB</t>
  </si>
  <si>
    <t>FREE FLOAT TRAY PAD TOP AND BOTTOM</t>
  </si>
  <si>
    <t>FREE8H</t>
  </si>
  <si>
    <t>FREE FLOAT TRAY PAD HALF</t>
  </si>
  <si>
    <t>WAFFLE8</t>
  </si>
  <si>
    <t>WAFFLE GEL FULL TRAY PAD TOP OR BOTTOM</t>
  </si>
  <si>
    <t>WAFFLE8TB</t>
  </si>
  <si>
    <t>WAFFLE GEL TRAY PAD TOP AND BOTTOM</t>
  </si>
  <si>
    <t>WAFFLE8H</t>
  </si>
  <si>
    <t>WAFFLE GEL HALF TRAY PAD</t>
  </si>
  <si>
    <t>Tray Pad Foam For Frames 14' W and OVER</t>
  </si>
  <si>
    <t>STAN8OVER14</t>
  </si>
  <si>
    <t>3# FOAM FULL TRAY PAD TOP OR BOTTOM</t>
  </si>
  <si>
    <t>STAN8OVER14TB</t>
  </si>
  <si>
    <t>3# FOAM TRAY PAD TOP AND BOTTOM</t>
  </si>
  <si>
    <t>STAN8OVER14H</t>
  </si>
  <si>
    <t>3# FOAM HALF TRAY PAD</t>
  </si>
  <si>
    <t>HIGHD8OVER14</t>
  </si>
  <si>
    <t>4# FOAM FULL TRAY PAD TOP OR BOTTOM</t>
  </si>
  <si>
    <t>HIGHD8OVER14TB</t>
  </si>
  <si>
    <t>4# FOAM TRAY PAD TOP AND BOTTOM</t>
  </si>
  <si>
    <t>HIGHD8OVER14H</t>
  </si>
  <si>
    <t>4# FOAM HALF TRAY PAD</t>
  </si>
  <si>
    <t>DURA8OVER14</t>
  </si>
  <si>
    <t>DURA8OVER14TB</t>
  </si>
  <si>
    <t>DURA8OVER14H</t>
  </si>
  <si>
    <t>TUF8OVER14</t>
  </si>
  <si>
    <t>5# FOAM FULL TRAY PAD TOP OR BOTTOM</t>
  </si>
  <si>
    <t>TUF8OVER14TB</t>
  </si>
  <si>
    <t>5# FOAM TRAY PAD TOP AND BOTTOM</t>
  </si>
  <si>
    <t>TUF8OVER14H</t>
  </si>
  <si>
    <t>5# FOAM HALF TRAY PAD</t>
  </si>
  <si>
    <t>SUN8OVER14</t>
  </si>
  <si>
    <t>SUN8OVER14TB</t>
  </si>
  <si>
    <t>SUN FOAM TRAY PAD TOP AND BOTTOM</t>
  </si>
  <si>
    <t>SUN8OVER14H</t>
  </si>
  <si>
    <t>TFOAM8OVER14</t>
  </si>
  <si>
    <t>TFOAM8OVER14TB</t>
  </si>
  <si>
    <t>TFOAM8OVER14H</t>
  </si>
  <si>
    <t>PUDG8OVER14</t>
  </si>
  <si>
    <t>PUDGE FOAM FULL TRAY PAD TOP OR BOTTOM</t>
  </si>
  <si>
    <t>PUDG8OVER14TB</t>
  </si>
  <si>
    <t>PUDG8OVER14H</t>
  </si>
  <si>
    <t>PUDGEE FOAM HALF TRAY PAD</t>
  </si>
  <si>
    <t>FREE8OVER14</t>
  </si>
  <si>
    <t>FREE8OVER14TB</t>
  </si>
  <si>
    <t>FREE8OVER14H</t>
  </si>
  <si>
    <t>FREE FLOAT HALF TRAY PAD</t>
  </si>
  <si>
    <t>WAFFLE8OVER14</t>
  </si>
  <si>
    <t>WAFFLE GEL FLUL TRAY PAD TOP OR BOTTOM</t>
  </si>
  <si>
    <t>WAFFLE8OVER14TB</t>
  </si>
  <si>
    <t>WAFFLE8OVER14H</t>
  </si>
  <si>
    <t>FOOT POSITIONERS</t>
  </si>
  <si>
    <t>EE9</t>
  </si>
  <si>
    <t xml:space="preserve">SHOE HOLDERS w/VELCRO </t>
  </si>
  <si>
    <t>EE9B</t>
  </si>
  <si>
    <t xml:space="preserve">HI-TOPS                                                            </t>
  </si>
  <si>
    <t>EE9B-D</t>
  </si>
  <si>
    <r>
      <t>HI-TOPS</t>
    </r>
    <r>
      <rPr>
        <i/>
        <sz val="10"/>
        <rFont val="Arial"/>
        <family val="2"/>
      </rPr>
      <t xml:space="preserve">  (DYNAMIC)                                            </t>
    </r>
  </si>
  <si>
    <t>EE9C</t>
  </si>
  <si>
    <t xml:space="preserve">SHOE HOLDERS w/BUCKLES     </t>
  </si>
  <si>
    <t>EE9D-2</t>
  </si>
  <si>
    <t>HEEL LOOPS</t>
  </si>
  <si>
    <t>EE9E</t>
  </si>
  <si>
    <t>HEEL LOOPS w/ANKLE STRAPS</t>
  </si>
  <si>
    <t>EE9F</t>
  </si>
  <si>
    <r>
      <t>HI-TOPS 3-POINT  (</t>
    </r>
    <r>
      <rPr>
        <i/>
        <sz val="10"/>
        <rFont val="Arial"/>
        <family val="2"/>
      </rPr>
      <t xml:space="preserve">STATIC)                                  </t>
    </r>
  </si>
  <si>
    <t>EE9F-D</t>
  </si>
  <si>
    <r>
      <t>HI-TOPS 3-POINT (</t>
    </r>
    <r>
      <rPr>
        <i/>
        <sz val="10"/>
        <rFont val="Arial"/>
        <family val="2"/>
      </rPr>
      <t xml:space="preserve">DYNAMIC)                               </t>
    </r>
  </si>
  <si>
    <t>EE9G</t>
  </si>
  <si>
    <t>SHOE HOLDERS w/BUCKLES &amp; COMBINATION VELCRO STRAPS</t>
  </si>
  <si>
    <t>EE9H</t>
  </si>
  <si>
    <t xml:space="preserve">FOOT AND ANKLE STABLIZER                             </t>
  </si>
  <si>
    <t>FOOT POSITIONERS BY "EACH"</t>
  </si>
  <si>
    <t>EE9-E</t>
  </si>
  <si>
    <t xml:space="preserve">SHOE HOLDERS w/HOOK &amp; LOOP   </t>
  </si>
  <si>
    <t>EE9B-E</t>
  </si>
  <si>
    <t>HI-TOPS</t>
  </si>
  <si>
    <t>EE9B-D-E</t>
  </si>
  <si>
    <r>
      <t>HI-TOPS</t>
    </r>
    <r>
      <rPr>
        <i/>
        <sz val="10"/>
        <rFont val="Arial"/>
        <family val="2"/>
      </rPr>
      <t xml:space="preserve">  (DYNAMIC)</t>
    </r>
  </si>
  <si>
    <t>EE9C-E</t>
  </si>
  <si>
    <t xml:space="preserve">SHOE HOLDERS w/BUCKLES           </t>
  </si>
  <si>
    <t>EE9D-1</t>
  </si>
  <si>
    <t>EE9E-E</t>
  </si>
  <si>
    <t>EE9F-E</t>
  </si>
  <si>
    <r>
      <t>HI-TOPS 3-POINT    (</t>
    </r>
    <r>
      <rPr>
        <i/>
        <sz val="10"/>
        <rFont val="Arial"/>
        <family val="2"/>
      </rPr>
      <t>STATIC)</t>
    </r>
  </si>
  <si>
    <t>EE9F-D-E</t>
  </si>
  <si>
    <r>
      <t>HI-TOPS 3-POINT    (</t>
    </r>
    <r>
      <rPr>
        <i/>
        <sz val="10"/>
        <rFont val="Arial"/>
        <family val="2"/>
      </rPr>
      <t>DYNAMIC)</t>
    </r>
  </si>
  <si>
    <t>EXTREMITY SUPPORT MODIFICATIONS</t>
  </si>
  <si>
    <t>MOD-9A</t>
  </si>
  <si>
    <t>RE-COVER ARMREST PADS</t>
  </si>
  <si>
    <t>MOD-9B</t>
  </si>
  <si>
    <t xml:space="preserve">ANKLE STRAPS w/PADS                   </t>
  </si>
  <si>
    <t>MOD-9B-B</t>
  </si>
  <si>
    <r>
      <rPr>
        <sz val="9"/>
        <rFont val="Arial"/>
        <family val="2"/>
      </rPr>
      <t>ANKLE STRAPS w/BUCKLES &amp; PADS</t>
    </r>
    <r>
      <rPr>
        <sz val="10"/>
        <rFont val="Arial"/>
        <family val="2"/>
      </rPr>
      <t xml:space="preserve">     </t>
    </r>
  </si>
  <si>
    <t>MOD-9C</t>
  </si>
  <si>
    <t>ANKLE STRAPS-PADS ONLY</t>
  </si>
  <si>
    <t>MOD-9D</t>
  </si>
  <si>
    <t xml:space="preserve">TOE STRAPS-NO PADS                    </t>
  </si>
  <si>
    <t>MOD-9D-B</t>
  </si>
  <si>
    <t xml:space="preserve">TOE STRAPS w/BUCKLES                 </t>
  </si>
  <si>
    <t>MOD-9E</t>
  </si>
  <si>
    <t>PAD INSIDE SHOEHOLDERS</t>
  </si>
  <si>
    <t>MOD-9F</t>
  </si>
  <si>
    <t>ARMREST PADS ONLY</t>
  </si>
  <si>
    <t>MOD-9G</t>
  </si>
  <si>
    <t>FOOTPLATE PADS w/HOOK &amp; LOOP</t>
  </si>
  <si>
    <t>MOD-9GBOLTERON</t>
  </si>
  <si>
    <t>FOOTPLATE PADS w/.25" BOLTERON</t>
  </si>
  <si>
    <t>MOD-9GW</t>
  </si>
  <si>
    <t>FOOTPLATE PADS w/WOOD BASE</t>
  </si>
  <si>
    <t>MOD-9I</t>
  </si>
  <si>
    <t>SLIP COVER - FOOTBOX/LEG CRADLE</t>
  </si>
  <si>
    <t>MOD-9K</t>
  </si>
  <si>
    <t>FOOTBOARD PAD w/HOOK &amp; LOOP</t>
  </si>
  <si>
    <t>MOD-9KBOLTERON</t>
  </si>
  <si>
    <t>FOOTBOARD w/BOLTERON</t>
  </si>
  <si>
    <t>MOD-9X</t>
  </si>
  <si>
    <t>FOOTBOX/LEG CRADLES, PADS ONLY</t>
  </si>
  <si>
    <t>EXTREMITY SUPPORT MODIFICATIONS BY "EACH"</t>
  </si>
  <si>
    <t>MOD-9A-E</t>
  </si>
  <si>
    <t>MOD-9B-E</t>
  </si>
  <si>
    <t xml:space="preserve">ANKLE STRAPS w/PADS           </t>
  </si>
  <si>
    <t>MOD-9C-E</t>
  </si>
  <si>
    <t>MOD-9D-E</t>
  </si>
  <si>
    <t xml:space="preserve">TOE STRAPS-NO PADS              </t>
  </si>
  <si>
    <t>MOD-9E-E</t>
  </si>
  <si>
    <t xml:space="preserve">PAD INSIDE SHOEHOLDERS    </t>
  </si>
  <si>
    <t>MOD-9F-E</t>
  </si>
  <si>
    <t>MOD-9G-E</t>
  </si>
  <si>
    <t>MOD-9GBOLTERON-E</t>
  </si>
  <si>
    <t>MOD-9GW-E</t>
  </si>
  <si>
    <t>FOOTPLATE PADS w/BASE</t>
  </si>
  <si>
    <t>CUSTOM CUSHION BASE</t>
  </si>
  <si>
    <t>10-1001</t>
  </si>
  <si>
    <t>OVER SIZED CUSHIONS</t>
  </si>
  <si>
    <t>MOD-10OVER18</t>
  </si>
  <si>
    <t>SEAT OVER 18W OR 18D</t>
  </si>
  <si>
    <t>MOD-10OVER22</t>
  </si>
  <si>
    <t>SEAT OVER 21W OR 21D</t>
  </si>
  <si>
    <t>E-2609</t>
  </si>
  <si>
    <t>MOD-10OVER24</t>
  </si>
  <si>
    <t>SEAT OVER 24W OR  24D</t>
  </si>
  <si>
    <t>CUSTOM FOAMS</t>
  </si>
  <si>
    <t>STAN10</t>
  </si>
  <si>
    <t>3# FOAM IN CUSHION</t>
  </si>
  <si>
    <t>HIGHD10</t>
  </si>
  <si>
    <t>4# FOAM IN CUSHION</t>
  </si>
  <si>
    <t>TUF10</t>
  </si>
  <si>
    <t>5# FOAM IN CUSHION</t>
  </si>
  <si>
    <t>DURA10</t>
  </si>
  <si>
    <t>10# FOAM IN CUSHION</t>
  </si>
  <si>
    <t>SUN10</t>
  </si>
  <si>
    <t xml:space="preserve">SUNMATE FOAM IN CUSHION         </t>
  </si>
  <si>
    <t>TFOAM10</t>
  </si>
  <si>
    <t xml:space="preserve">T-FOAM IN CUSHIO                          </t>
  </si>
  <si>
    <t>PUDG10</t>
  </si>
  <si>
    <t>PUDGEE FOAM IN CUSHIO</t>
  </si>
  <si>
    <t>FREE10</t>
  </si>
  <si>
    <t>FREE FLOAT GEL FOAM  -  18 x 16 &amp; UNDER</t>
  </si>
  <si>
    <t>FREE10OVER</t>
  </si>
  <si>
    <t>FREE FLOAT GEL FOAM  -  OVER 18 x 16</t>
  </si>
  <si>
    <t>WAFFLE10</t>
  </si>
  <si>
    <t>WAFFLE FREE FLOAT GEL FOAM  -  18 X 16 &amp; UNDER</t>
  </si>
  <si>
    <t>WAFFLE10OVER</t>
  </si>
  <si>
    <t>WAFFLE FREE FLOAT GEL FOAM  -  OVER 18 X 16</t>
  </si>
  <si>
    <t>EVA10</t>
  </si>
  <si>
    <t>EVA FOAM IN CUSHION</t>
  </si>
  <si>
    <t>ROHO10-12</t>
  </si>
  <si>
    <t>ROHO ADAPTOR CUSHIO INSERT - ISCHIAL RELIEF</t>
  </si>
  <si>
    <t>ROHO10-13</t>
  </si>
  <si>
    <t>ROHO ADAPTOR CUSHIO INSERT - COCCYGIAL RELIEF</t>
  </si>
  <si>
    <t>CUSHIONS: SINGLE FOAM &amp; MULTI  LAMINATES</t>
  </si>
  <si>
    <t>MOD-10A</t>
  </si>
  <si>
    <t>SPECIAL SIZE CUSHION w/CUSTOM WIDTH, DEPTH, AND/OR THICKNESS</t>
  </si>
  <si>
    <t>MOD-10E</t>
  </si>
  <si>
    <t>CUSTOM CUSHION COVER MADE OF NAUGHAHYDE, SAILCLOTH, LYCRA, NEOPRENE, DARLEX OR CORDURA. KNIT COVERS ARE STANDARD</t>
  </si>
  <si>
    <t>MOD-10I</t>
  </si>
  <si>
    <t>ISCHIAL CUT-OUT  - 7"W X 6"D</t>
  </si>
  <si>
    <t>MOD-10J</t>
  </si>
  <si>
    <t>COCCYGEAL CUT OUTS - 3"W X 4"D</t>
  </si>
  <si>
    <t>MOD-10K</t>
  </si>
  <si>
    <t>WEDGE CUT - FRONT TO REAR OR LEFT TO RIGHT</t>
  </si>
  <si>
    <t>MOD-10M</t>
  </si>
  <si>
    <t>PRE-ISCHIAL BAR - 3" DEEP X 2" THICK</t>
  </si>
  <si>
    <t>MOD-10N</t>
  </si>
  <si>
    <t>TIE</t>
  </si>
  <si>
    <t>MOD-10O</t>
  </si>
  <si>
    <t>TABS w/SNAPS</t>
  </si>
  <si>
    <t>MOD-10P</t>
  </si>
  <si>
    <t>MOD-10Q</t>
  </si>
  <si>
    <t>NON-SKID BASE</t>
  </si>
  <si>
    <t>MOD-10R</t>
  </si>
  <si>
    <t>HOOK &amp; LOOP</t>
  </si>
  <si>
    <t>MOD-10S</t>
  </si>
  <si>
    <t>ANTI-THRUST</t>
  </si>
  <si>
    <t>MOD-10T</t>
  </si>
  <si>
    <t>CONTOUR, ABDUCTOR, ANTI-THRUST</t>
  </si>
  <si>
    <t>MOD-10U</t>
  </si>
  <si>
    <t>CONTOUR, ADDUCTOR, ANTI-THRUST</t>
  </si>
  <si>
    <t>MOD-10V</t>
  </si>
  <si>
    <t>CONTOUR, ABDUCTOR, ADDUCTOR, ANTI-THRUST</t>
  </si>
  <si>
    <t>MOD-10VA</t>
  </si>
  <si>
    <t>CONTOUR, ADBUCTOR, ADDUCOR, NO ANTI THRUST</t>
  </si>
  <si>
    <t>MOD-10W</t>
  </si>
  <si>
    <t>GRID STYLE COVER</t>
  </si>
  <si>
    <t>MOD-10X</t>
  </si>
  <si>
    <t>APPLEWOOD CUSHION BASE</t>
  </si>
  <si>
    <t>MOD-10X1</t>
  </si>
  <si>
    <t>1/4" BOLTERON CUSHION BASE</t>
  </si>
  <si>
    <t>AUXILIARY DEVICE HOLDERS</t>
  </si>
  <si>
    <t>11-1000</t>
  </si>
  <si>
    <t>VENT TRAY</t>
  </si>
  <si>
    <t xml:space="preserve">E1029 </t>
  </si>
  <si>
    <t>11-1000C</t>
  </si>
  <si>
    <t>VENT TRAY-HINGED-QUICK RELEASE</t>
  </si>
  <si>
    <t>11-2000</t>
  </si>
  <si>
    <t>O2 TANK HOLDER-UPHOLSTERED</t>
  </si>
  <si>
    <t>11-3000</t>
  </si>
  <si>
    <t>O2 TANK HOLDER-ALUMINUM FIXED HARDWARE</t>
  </si>
  <si>
    <t>11-3000A</t>
  </si>
  <si>
    <t>O2 TANK HOLDER-ALUMINUM NO HARDWARE</t>
  </si>
  <si>
    <t>11-4000</t>
  </si>
  <si>
    <t>IV POLE-QUICK RELEASE w/MOUNTING HARDWARE</t>
  </si>
  <si>
    <t>11-5000</t>
  </si>
  <si>
    <t>BATTERY TRAY FIXED HARDWARE</t>
  </si>
  <si>
    <t>11-6000</t>
  </si>
  <si>
    <t>BATTERY TRAY QUICK RELEASE HARDWARE</t>
  </si>
  <si>
    <t>AUXILIARY DEVICE HOLDER MODIFICATIONS</t>
  </si>
  <si>
    <t>MOD-11A</t>
  </si>
  <si>
    <t>02 TANK HOLDER STRAP</t>
  </si>
  <si>
    <t>ACCESSORIES</t>
  </si>
  <si>
    <t>FBP</t>
  </si>
  <si>
    <t>BACKPACK</t>
  </si>
  <si>
    <t>FHP</t>
  </si>
  <si>
    <t>HIP POUCH</t>
  </si>
  <si>
    <t>FMNP</t>
  </si>
  <si>
    <t>MEDICAL NECESSITIES POUCH</t>
  </si>
  <si>
    <t xml:space="preserve">PELVIC POSITIONING BELTS                                      STREAMLINE - TWO POINT PADDED                                 </t>
  </si>
  <si>
    <t>SB-3330</t>
  </si>
  <si>
    <r>
      <rPr>
        <sz val="9"/>
        <rFont val="Arial"/>
        <family val="2"/>
      </rPr>
      <t>CENTER PULL - PLASTIC PUSH BUTTON BUCKLE</t>
    </r>
    <r>
      <rPr>
        <sz val="10"/>
        <rFont val="Arial"/>
        <family val="2"/>
      </rPr>
      <t xml:space="preserve">   </t>
    </r>
    <r>
      <rPr>
        <sz val="10"/>
        <rFont val="Arial"/>
        <family val="2"/>
      </rPr>
      <t xml:space="preserve">      </t>
    </r>
    <r>
      <rPr>
        <b/>
        <sz val="10"/>
        <rFont val="Arial"/>
        <family val="2"/>
      </rPr>
      <t xml:space="preserve"> </t>
    </r>
  </si>
  <si>
    <t>SB-3331</t>
  </si>
  <si>
    <t xml:space="preserve">CENTER PULL - SQUEEZE RELEASE BUCKLE  </t>
  </si>
  <si>
    <t>SB-3332</t>
  </si>
  <si>
    <t xml:space="preserve">CENTER PULL - METAL PUSH BUTTON BUCKLE                             </t>
  </si>
  <si>
    <t>SB-3332-1</t>
  </si>
  <si>
    <t xml:space="preserve">CENTER PULL - METAL PUSH BTN 1" BKL w/3/4" WEBBING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</si>
  <si>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SB-3333</t>
  </si>
  <si>
    <t xml:space="preserve">CENTER PULL - AIRLINE BUCKLE                                                                               </t>
  </si>
  <si>
    <t>SB-3334</t>
  </si>
  <si>
    <t xml:space="preserve">CENTER PULL - EZ RELEASE PUSH BTN BUCKLE  </t>
  </si>
  <si>
    <t>SB-3340</t>
  </si>
  <si>
    <r>
      <t xml:space="preserve">DUAL PULL - SQUEEZE RELEASE BUCKLE                                </t>
    </r>
    <r>
      <rPr>
        <b/>
        <sz val="10"/>
        <rFont val="Arial"/>
        <family val="2"/>
      </rPr>
      <t xml:space="preserve"> </t>
    </r>
  </si>
  <si>
    <t xml:space="preserve">           </t>
  </si>
  <si>
    <t>SB-3350</t>
  </si>
  <si>
    <r>
      <t xml:space="preserve">REAR PULL - SQUEEZE RELEASE BUCKLE                           </t>
    </r>
    <r>
      <rPr>
        <b/>
        <sz val="10"/>
        <rFont val="Arial"/>
        <family val="2"/>
      </rPr>
      <t xml:space="preserve"> </t>
    </r>
  </si>
  <si>
    <t>SB-3351</t>
  </si>
  <si>
    <r>
      <t xml:space="preserve">REAR PULL - METAL PUSH BUTTON BUCKLE                             </t>
    </r>
    <r>
      <rPr>
        <b/>
        <sz val="10"/>
        <rFont val="Arial"/>
        <family val="2"/>
      </rPr>
      <t xml:space="preserve"> </t>
    </r>
  </si>
  <si>
    <t xml:space="preserve">             </t>
  </si>
  <si>
    <t>SB-3351-1</t>
  </si>
  <si>
    <r>
      <t xml:space="preserve">REAR PULL - METAL PUSH BTN 1" BKL w/3/4" WEBBING </t>
    </r>
    <r>
      <rPr>
        <sz val="10"/>
        <rFont val="Arial"/>
        <family val="2"/>
      </rPr>
      <t xml:space="preserve">     </t>
    </r>
    <r>
      <rPr>
        <sz val="10"/>
        <rFont val="Arial"/>
        <family val="2"/>
      </rPr>
      <t xml:space="preserve">                                                                 </t>
    </r>
  </si>
  <si>
    <t>SB-3352</t>
  </si>
  <si>
    <t xml:space="preserve">REAR PULL - EZ RELEASE PUSH BUTTON BUCKLE           </t>
  </si>
  <si>
    <t>SB-3353</t>
  </si>
  <si>
    <t xml:space="preserve">REAR PULL - PLASTIC PUSH BUTTON BUCKLE                </t>
  </si>
  <si>
    <t xml:space="preserve">    </t>
  </si>
  <si>
    <t>STREAMLINE - FOUR POINT PADDED</t>
  </si>
  <si>
    <t>SB-3360</t>
  </si>
  <si>
    <t xml:space="preserve">CENTER PULL - METAL PUSH BUTTON BUCKLE                                </t>
  </si>
  <si>
    <t>SB-3360-1</t>
  </si>
  <si>
    <r>
      <t xml:space="preserve">CENTER PULL - METAL PUSH BUTTON 1" BUCKLE w/3/4" WEBBING                                                                                  </t>
    </r>
    <r>
      <rPr>
        <b/>
        <sz val="10"/>
        <rFont val="Arial"/>
        <family val="2"/>
      </rPr>
      <t xml:space="preserve"> </t>
    </r>
  </si>
  <si>
    <t>SB-3361</t>
  </si>
  <si>
    <t xml:space="preserve">CENTER PULL - AIRLINE BUCKLE                                                                                  </t>
  </si>
  <si>
    <t>SB-3362</t>
  </si>
  <si>
    <t xml:space="preserve">CENTER PULL - EZ RELEASE PUSH BUTTON BUCKLE      </t>
  </si>
  <si>
    <t>SB-3363</t>
  </si>
  <si>
    <t xml:space="preserve">CENTER PULL - PLASTIC PUSH BUTTON BUCKLE                </t>
  </si>
  <si>
    <t xml:space="preserve">     </t>
  </si>
  <si>
    <t>SB-3364</t>
  </si>
  <si>
    <r>
      <rPr>
        <sz val="9"/>
        <rFont val="Arial"/>
        <family val="2"/>
      </rPr>
      <t xml:space="preserve">CENTER PULL - PLASTIC SQUEEZE RELEASE BUCKLE </t>
    </r>
    <r>
      <rPr>
        <sz val="10"/>
        <rFont val="Arial"/>
        <family val="2"/>
      </rPr>
      <t xml:space="preserve">                                                                              </t>
    </r>
  </si>
  <si>
    <t>SB-3370</t>
  </si>
  <si>
    <t xml:space="preserve">DUAL PULL - SQUEEZE RELEASE BUCKLE       </t>
  </si>
  <si>
    <t>SB-3380-1</t>
  </si>
  <si>
    <r>
      <rPr>
        <sz val="9"/>
        <rFont val="Arial"/>
        <family val="2"/>
      </rPr>
      <t>REAR PULL - METAL PUSH BUTTON 1" BUCKLE w/3/4" WEBBING</t>
    </r>
    <r>
      <rPr>
        <sz val="10"/>
        <rFont val="Arial"/>
        <family val="2"/>
      </rPr>
      <t xml:space="preserve">                                                                    </t>
    </r>
  </si>
  <si>
    <t xml:space="preserve">               </t>
  </si>
  <si>
    <t>SB-3381</t>
  </si>
  <si>
    <t xml:space="preserve">REAR PULL - EZ RELEASE PUSH BUTTON BUCKLE   </t>
  </si>
  <si>
    <t>SB-3382</t>
  </si>
  <si>
    <t xml:space="preserve">REAR PULL - PLASTIC PUSH BUTTON BUCKLE                   </t>
  </si>
  <si>
    <t>SB-3383</t>
  </si>
  <si>
    <t xml:space="preserve">CENTER PULL - PLASTIC SQUEEZE RELEASE BKL                                                                                  </t>
  </si>
  <si>
    <t>STREAMLINE - NON-PADDED</t>
  </si>
  <si>
    <t>SB-3400</t>
  </si>
  <si>
    <r>
      <rPr>
        <sz val="9"/>
        <rFont val="Arial"/>
        <family val="2"/>
      </rPr>
      <t>CENTER PULL - PLASTIC SQUEEZE RELEASE BKL</t>
    </r>
    <r>
      <rPr>
        <sz val="10"/>
        <rFont val="Arial"/>
        <family val="2"/>
      </rPr>
      <t xml:space="preserve"> </t>
    </r>
  </si>
  <si>
    <t>SB-3410</t>
  </si>
  <si>
    <r>
      <t xml:space="preserve">CENTER PULL - METAL PUSH BUTTON BUCKLE                                 </t>
    </r>
    <r>
      <rPr>
        <b/>
        <sz val="10"/>
        <rFont val="Arial"/>
        <family val="2"/>
      </rPr>
      <t xml:space="preserve"> </t>
    </r>
  </si>
  <si>
    <t>SB-3410-1</t>
  </si>
  <si>
    <r>
      <t>CENTER PULL - METAL PUSH BUTTON 1" BUCKLE w/3/4" WEBBING</t>
    </r>
    <r>
      <rPr>
        <sz val="9"/>
        <rFont val="Arial"/>
        <family val="2"/>
      </rPr>
      <t xml:space="preserve"> </t>
    </r>
    <r>
      <rPr>
        <sz val="10"/>
        <rFont val="Arial"/>
        <family val="2"/>
      </rPr>
      <t xml:space="preserve">                                                             </t>
    </r>
  </si>
  <si>
    <t>SB-3420</t>
  </si>
  <si>
    <t xml:space="preserve">CENTER PULL - AIRLINE BUCKLE                                           </t>
  </si>
  <si>
    <t>SB-3430</t>
  </si>
  <si>
    <t xml:space="preserve">CENTER PULL - EZ RELEASE PUSH BUTTON BUCKLE                     </t>
  </si>
  <si>
    <t>HIPSTER - TWO POINT PADDED</t>
  </si>
  <si>
    <t>HIP-3000</t>
  </si>
  <si>
    <t xml:space="preserve">CENTER PULL - PLASTIC PUSH BUTTON BUCKLE    </t>
  </si>
  <si>
    <t>HIP-3001</t>
  </si>
  <si>
    <t xml:space="preserve">CENTER PULL - SQUEEZE RELEASE BUCKLE   </t>
  </si>
  <si>
    <t>HIP-3002</t>
  </si>
  <si>
    <r>
      <t xml:space="preserve">CENTER PULL - METAL PUSH BUTTON BUCKLE                    </t>
    </r>
    <r>
      <rPr>
        <b/>
        <sz val="10"/>
        <rFont val="Arial"/>
        <family val="2"/>
      </rPr>
      <t xml:space="preserve"> </t>
    </r>
  </si>
  <si>
    <t>HIP-3002-1</t>
  </si>
  <si>
    <t xml:space="preserve">CENTER PULL - METAL PUSH BUTTON 1" BUCKLE w/3/4" WEBBING                                                                    </t>
  </si>
  <si>
    <t>HIP-3003</t>
  </si>
  <si>
    <t xml:space="preserve">CENTER PULL - AIRLINE BUCKLE                                     </t>
  </si>
  <si>
    <t>HIP-3004</t>
  </si>
  <si>
    <r>
      <rPr>
        <sz val="9"/>
        <rFont val="Arial"/>
        <family val="2"/>
      </rPr>
      <t>CENTER PULL - EZ RELEASE PUSH BTN BUCKLE</t>
    </r>
    <r>
      <rPr>
        <sz val="10"/>
        <rFont val="Arial"/>
        <family val="2"/>
      </rPr>
      <t xml:space="preserve">  </t>
    </r>
  </si>
  <si>
    <t>HIP-3005</t>
  </si>
  <si>
    <r>
      <t xml:space="preserve">DUAL PULL - SQUEEZE RELEASE BUCKLE                  </t>
    </r>
    <r>
      <rPr>
        <b/>
        <sz val="10"/>
        <rFont val="Arial"/>
        <family val="2"/>
      </rPr>
      <t xml:space="preserve">   </t>
    </r>
  </si>
  <si>
    <t>HIP-3006</t>
  </si>
  <si>
    <t xml:space="preserve">REAR PULL - SQUEEZE RELEASE BUCKLE                      </t>
  </si>
  <si>
    <t>HIP-3007</t>
  </si>
  <si>
    <r>
      <t xml:space="preserve">REAR PULL - METAL PUSH BUTTON BUCKLE                               </t>
    </r>
    <r>
      <rPr>
        <b/>
        <sz val="10"/>
        <rFont val="Arial"/>
        <family val="2"/>
      </rPr>
      <t xml:space="preserve"> </t>
    </r>
  </si>
  <si>
    <t xml:space="preserve">                 </t>
  </si>
  <si>
    <t>HIP-3007-1</t>
  </si>
  <si>
    <r>
      <t xml:space="preserve">REAR PULL - METAL PUSH BUTTON 1" BUCKLE w/3/4" WEBBING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 </t>
    </r>
  </si>
  <si>
    <t xml:space="preserve">   </t>
  </si>
  <si>
    <t>HIP-3008</t>
  </si>
  <si>
    <t xml:space="preserve">REAR PULL - EZ RELEASE PUSH BUTTON BUCKLE </t>
  </si>
  <si>
    <t>HIP-3009</t>
  </si>
  <si>
    <t xml:space="preserve">REAR PULL - PLASTIC PUSH BUTTON BUCKLE       </t>
  </si>
  <si>
    <t>HIPSTER - FOUR POINT PADDED</t>
  </si>
  <si>
    <t>HIP-3010</t>
  </si>
  <si>
    <r>
      <t xml:space="preserve">CENTER PULL - METAL PUSH BUTTON BUCKLE                       </t>
    </r>
    <r>
      <rPr>
        <b/>
        <sz val="10"/>
        <rFont val="Arial"/>
        <family val="2"/>
      </rPr>
      <t xml:space="preserve"> </t>
    </r>
  </si>
  <si>
    <t>HIP-3010-1</t>
  </si>
  <si>
    <t xml:space="preserve">CENTER PULL - METAL PUSH BUTTON 1" BUCKLE w/3/4" WEBBING                                                                                                     </t>
  </si>
  <si>
    <t>HIP-3011</t>
  </si>
  <si>
    <r>
      <t xml:space="preserve">CENTER PULL - AIRLINE BUCKLE                                                                         </t>
    </r>
    <r>
      <rPr>
        <b/>
        <sz val="10"/>
        <rFont val="Arial"/>
        <family val="2"/>
      </rPr>
      <t xml:space="preserve"> </t>
    </r>
  </si>
  <si>
    <t>HIP-3012</t>
  </si>
  <si>
    <r>
      <rPr>
        <sz val="9"/>
        <rFont val="Arial"/>
        <family val="2"/>
      </rPr>
      <t>CENTER PULL - EZ RELEASE PUSH BTN BUCKLE</t>
    </r>
    <r>
      <rPr>
        <sz val="10"/>
        <rFont val="Arial"/>
        <family val="2"/>
      </rPr>
      <t xml:space="preserve">    </t>
    </r>
  </si>
  <si>
    <t>HIP-3013</t>
  </si>
  <si>
    <r>
      <rPr>
        <sz val="9"/>
        <rFont val="Arial"/>
        <family val="2"/>
      </rPr>
      <t>CENTER PULL - PLASTIC PUSH BUTTON BUCKLE</t>
    </r>
    <r>
      <rPr>
        <sz val="10"/>
        <rFont val="Arial"/>
        <family val="2"/>
      </rPr>
      <t xml:space="preserve">    </t>
    </r>
  </si>
  <si>
    <t>HIP-3014</t>
  </si>
  <si>
    <r>
      <rPr>
        <sz val="9"/>
        <rFont val="Arial"/>
        <family val="2"/>
      </rPr>
      <t>CENTER PULL - PLASTIC SQUEEZE RELEASE BKL</t>
    </r>
    <r>
      <rPr>
        <sz val="10"/>
        <rFont val="Arial"/>
        <family val="2"/>
      </rPr>
      <t xml:space="preserve">                                                                            </t>
    </r>
    <r>
      <rPr>
        <b/>
        <sz val="10"/>
        <rFont val="Arial"/>
        <family val="2"/>
      </rPr>
      <t xml:space="preserve"> </t>
    </r>
  </si>
  <si>
    <t>HIP-3015</t>
  </si>
  <si>
    <t>HIP-3016</t>
  </si>
  <si>
    <t xml:space="preserve">REAR PULL - METAL PUSH BUTTON BUCKLE                                 </t>
  </si>
  <si>
    <t xml:space="preserve">          </t>
  </si>
  <si>
    <t>HIP-3016-1</t>
  </si>
  <si>
    <t xml:space="preserve">CENTER PULL - METAL PUSH BTN 1" BUCKLE w/3/4" WEBBING                                                                      </t>
  </si>
  <si>
    <t xml:space="preserve">            </t>
  </si>
  <si>
    <t>HIP-3017</t>
  </si>
  <si>
    <t xml:space="preserve">REAR PULL - EZ RELEASE PUSH BUTTON BUCKLE     </t>
  </si>
  <si>
    <t>HIP-3018</t>
  </si>
  <si>
    <t>HIP-3019</t>
  </si>
  <si>
    <r>
      <rPr>
        <sz val="9"/>
        <rFont val="Arial"/>
        <family val="2"/>
      </rPr>
      <t xml:space="preserve">CENTER PULL - PLASTIC SQUEEZE RELEASE BKL        </t>
    </r>
    <r>
      <rPr>
        <sz val="10"/>
        <rFont val="Arial"/>
        <family val="2"/>
      </rPr>
      <t xml:space="preserve">                                                                               </t>
    </r>
    <r>
      <rPr>
        <b/>
        <sz val="10"/>
        <rFont val="Arial"/>
        <family val="2"/>
      </rPr>
      <t xml:space="preserve"> </t>
    </r>
  </si>
  <si>
    <t>HIPSTER - NON-PADDED</t>
  </si>
  <si>
    <t>HIP-3020</t>
  </si>
  <si>
    <t xml:space="preserve">CENTER PULL - SQUEEZE RELEASE BUCKLE       </t>
  </si>
  <si>
    <t>HIP-3021</t>
  </si>
  <si>
    <t xml:space="preserve">CENTER PULL - METAL PUSH BUTTON BUCKLE                                 </t>
  </si>
  <si>
    <t>HIP-3021-1</t>
  </si>
  <si>
    <t xml:space="preserve">CENTER PULL - METAL PUSH BUTTON 1" BUCKLE w/3/4" WEBBING                                                           </t>
  </si>
  <si>
    <t>HIP-3022</t>
  </si>
  <si>
    <r>
      <t xml:space="preserve">CENTER PULL - AIRLINE BUCKLE                                                                                       </t>
    </r>
    <r>
      <rPr>
        <b/>
        <sz val="10"/>
        <rFont val="Arial"/>
        <family val="2"/>
      </rPr>
      <t xml:space="preserve">  </t>
    </r>
  </si>
  <si>
    <t>SELECT LINE - HI-TOPS VELCRO</t>
  </si>
  <si>
    <t>SFDI - 9BV-XS</t>
  </si>
  <si>
    <t>SELECT LINE - HI-TOPS - VELCRO - EXTRA SMALL</t>
  </si>
  <si>
    <t>SFDI - 9BV-S</t>
  </si>
  <si>
    <t>SELECT LINE - HI-TOPS - VELCRO - SMALL</t>
  </si>
  <si>
    <t>SFDI - 9BV-M</t>
  </si>
  <si>
    <t>SELECT LINE - HI-TOPS - VELCRO - MEDIUM</t>
  </si>
  <si>
    <t>SFDI - 9BV-L</t>
  </si>
  <si>
    <t>SELECT LINE - HI-TOPS - VELCRO - LARGE</t>
  </si>
  <si>
    <t>SFDI - 9BV-XL</t>
  </si>
  <si>
    <t>SELECT LINE - HI-TOPS - VELCRO - EXTRA LARGE</t>
  </si>
  <si>
    <t>SELECT LINE - HI-TOPS BUCKLE</t>
  </si>
  <si>
    <t>SFDI - 9BB-XS</t>
  </si>
  <si>
    <t>SELECT LINE - HI-TOPS - BUCKLE - EXTRA SMALL</t>
  </si>
  <si>
    <t>SFDI - 9BB-S</t>
  </si>
  <si>
    <t>SELECT LINE - HI-TOPS - BUCKLE - SMALL</t>
  </si>
  <si>
    <t>SFDI - 9BB-M</t>
  </si>
  <si>
    <t>SELECT LINE - HI-TOPS - BUCKLE - MEDIUM</t>
  </si>
  <si>
    <t>SFDI - 9BB-L</t>
  </si>
  <si>
    <t>SELECT LINE - HI-TOPS - BUCKLE - LARGE</t>
  </si>
  <si>
    <t>SFDI - 9BB-XL</t>
  </si>
  <si>
    <t>SELECT LINE - HI-TOPS - BUCKLE - EXTRA LARGE</t>
  </si>
  <si>
    <t>SELECT LINE - STD. CHEST VEST WITH ZIPPER</t>
  </si>
  <si>
    <t>SFDI - 6SZ-S</t>
  </si>
  <si>
    <t>SELECT LINE - STD. ANTI-TRUNK SUPPORT w/ZIPPER - SMALL</t>
  </si>
  <si>
    <t>SFDI - 6SZ-M</t>
  </si>
  <si>
    <t>SELECT LINE - STD. ANTI-TRUNK SUPPORT w/ZIPPER - MEDIUM</t>
  </si>
  <si>
    <t>SFDI - 6SZ-L</t>
  </si>
  <si>
    <t>SELECT LINE - STD. ANTI-TRUNK SUPPORT w/ZIPPER - LARGE</t>
  </si>
  <si>
    <t>SFDI - 6SZ-XL</t>
  </si>
  <si>
    <t>SELECT LINE - STD. ANTI-TRUNK SUPPORT w/ZIPPER - X-LG</t>
  </si>
  <si>
    <t>SELECT LINE - STD. CHEST VEST w/o ZIPPER</t>
  </si>
  <si>
    <t>SFDI - 6SNZ-S</t>
  </si>
  <si>
    <t>SELECT LINE - STD. ANTI-TRUNK SUPPORT w/o ZIPPER - SMALL</t>
  </si>
  <si>
    <t>SFDI - 6SNZ-M</t>
  </si>
  <si>
    <t>SELECT LINE - STD. ANTI-TRUNK SUPPORT w/o ZIPPER - MEDIUM</t>
  </si>
  <si>
    <t>SFDI - 6SNZ-L</t>
  </si>
  <si>
    <t>SELECT LINE - STD. ANTI-TRUNK SUPPORT w/o ZIPPER - LARGE</t>
  </si>
  <si>
    <t>SFDI - 6SNZ-XL</t>
  </si>
  <si>
    <t>SELECT LINE - STD. ANTI-TRUNK SUPPORT w/o ZIPPER - X-LARGE</t>
  </si>
  <si>
    <t>SELECT LINE - NARROW CHEST VEST w/ZIPPER  (LADY)</t>
  </si>
  <si>
    <t>SFDI - 6NZ-M</t>
  </si>
  <si>
    <t>SELECT LINE - ANTI-TRUNK SUPPORT NARROW w/ZIPPER - MED</t>
  </si>
  <si>
    <t>SFDI - 6NZ-L</t>
  </si>
  <si>
    <t>SELECT LINE - ANTI-TRUNK SUPPORT NARROW w/ZIPPER - LARGE</t>
  </si>
  <si>
    <t>SFDI - 6NZ-XL</t>
  </si>
  <si>
    <t>SELECT LINE - ANTI-TRUNK SUPPORT NARROW w/ZIPPER - X-LG</t>
  </si>
  <si>
    <t>SELECT LINE - NARROW CHEST VEST w/o ZIPPER  (LADY)</t>
  </si>
  <si>
    <t>SFDI - 6NNZ-M</t>
  </si>
  <si>
    <t>SELECT LINE - ANTI-TRUNK SUPPORT NARROW w/o ZIPPER - MED</t>
  </si>
  <si>
    <t>SFDI - 6NNZ-L</t>
  </si>
  <si>
    <t>SELECT LINE - ANTI-TRUNK SUPPORT NARROW w/o ZIPPER - LG</t>
  </si>
  <si>
    <t>SFDI - 6NNZ-XL</t>
  </si>
  <si>
    <t>SELECT LINE - ANTI-TRUNK SUPPORT NARROW w/o ZIPPER - X-LG</t>
  </si>
  <si>
    <t>SELECT LINE - 4PT. BELTS PUSH BUTTON</t>
  </si>
  <si>
    <t>SFDI - 3A4MP-S</t>
  </si>
  <si>
    <t>SELECT LINE - 4 PT. HIP STABILIZING BELT MINI P/B - SMALL</t>
  </si>
  <si>
    <t>SFDI - 3A4P-S</t>
  </si>
  <si>
    <t>SELECT LINE - 4 PT. HIP STABLIZING BELT P/B - SMALL</t>
  </si>
  <si>
    <t>SFDI - 3A4P-M</t>
  </si>
  <si>
    <t>SELECT LINE - 4 PT. HIP STABLIZING BELT P/B - MEDIUM</t>
  </si>
  <si>
    <t>SFDI - 3A4P-L</t>
  </si>
  <si>
    <t>SELECT LINE - 4 PT. HIP STABLIZING BELT P/B - LARGE</t>
  </si>
  <si>
    <t>SELECT LINE - 4PT. BELTS SQUEEZE RELEASE</t>
  </si>
  <si>
    <t>SFDI - 3A4MS-S</t>
  </si>
  <si>
    <t>SELECT LINE - 4 PT. HIP STABLIZING BELT MINI S/R - SMALL</t>
  </si>
  <si>
    <t>SFDI - 3A4S-M</t>
  </si>
  <si>
    <t>SELECT LINE - 4 PT. HIP STABLIZING BELT S/R - MEDIUM</t>
  </si>
  <si>
    <t>SFDI - 3A4S-L</t>
  </si>
  <si>
    <t>SELECT LINE - 4 PT. HIP STABLIZING BELT S/R - LARGE</t>
  </si>
  <si>
    <t>SELECT LINE - CALF STRAPS</t>
  </si>
  <si>
    <t>SFDI - 8CS-S</t>
  </si>
  <si>
    <t>SELECT LINE - CALF STRAP - SMALL</t>
  </si>
  <si>
    <t>K0038</t>
  </si>
  <si>
    <t>SFDI - 8CS-M</t>
  </si>
  <si>
    <t>SELECT LINE - CALF STRAP - MEDIUM</t>
  </si>
  <si>
    <t>SFDI - 8CS-L</t>
  </si>
  <si>
    <t>SELECT LINE - CALF STRAP - LARGE</t>
  </si>
  <si>
    <t>SELECT LINE - PADDED ARM CRADLE w/HARDWARE</t>
  </si>
  <si>
    <t>SFDI - 9APH-XS</t>
  </si>
  <si>
    <t>SELECT LINE - PADDED ARM CRADLE - EXTRA SMALL 10"</t>
  </si>
  <si>
    <t>E2209</t>
  </si>
  <si>
    <t>SFDI - 9APH-S</t>
  </si>
  <si>
    <t>SELECT LINE - PADDED ARM CRADLE - SMALL 12"</t>
  </si>
  <si>
    <t>SFDI - 9APH-M</t>
  </si>
  <si>
    <t>SELECT LINE - PADDED ARM CRADLE - MEDIUM 14"</t>
  </si>
  <si>
    <t>SELECT LINE - PADDED ARM CRADLE - LARGE 16"</t>
  </si>
  <si>
    <t>SFDI - 9APH-XL</t>
  </si>
  <si>
    <t>SELECT LINE - PADDED ARM CRADLE - EXTRA LARGE 18"</t>
  </si>
  <si>
    <t>SEZFC</t>
  </si>
  <si>
    <t>SELECT LINE - EZ FRAME CLAMP KIT</t>
  </si>
  <si>
    <t>SFDI-9PWSB</t>
  </si>
  <si>
    <t>SELECT LINE - PADDED WRIST STRAP w/BUCKLE</t>
  </si>
  <si>
    <t>HARDWARE:</t>
  </si>
  <si>
    <t>403A</t>
  </si>
  <si>
    <t>SPLIT COLLAR CLAMP 1" DIAMETER</t>
  </si>
  <si>
    <t>403AM</t>
  </si>
  <si>
    <t>SPLIT COLLAR CLAMP 1" DIAMETER MILL</t>
  </si>
  <si>
    <t>403B</t>
  </si>
  <si>
    <t>SPLIT COLLAR CLAMP 7/8" DIAMETER</t>
  </si>
  <si>
    <t>403BM</t>
  </si>
  <si>
    <t>SPLIT COLLAR CLAMP 7/8" DIAMETER MILL</t>
  </si>
  <si>
    <t>403C</t>
  </si>
  <si>
    <t>SPLIT COLLAR CLAMP 3/4" DIAMETER</t>
  </si>
  <si>
    <t>403CM</t>
  </si>
  <si>
    <t>SPLIT COLLAR CLAMP 3/4" DIAMETER MILL</t>
  </si>
  <si>
    <t>404A</t>
  </si>
  <si>
    <t>SPLIT ROUND CLAMP - 1"</t>
  </si>
  <si>
    <t>404B</t>
  </si>
  <si>
    <t>SPLIT ROUND CLAMP - 7/8"</t>
  </si>
  <si>
    <t>405A1</t>
  </si>
  <si>
    <t>1" DROP HOOK - ALUMINUM</t>
  </si>
  <si>
    <t>405S1A</t>
  </si>
  <si>
    <t xml:space="preserve">1" DROP HOOK - STAINLESS </t>
  </si>
  <si>
    <t>406A1</t>
  </si>
  <si>
    <t>2" DROP HOOK - ALUMINUM</t>
  </si>
  <si>
    <t>406S1</t>
  </si>
  <si>
    <t>2"DROP HOOK - STAINLESS</t>
  </si>
  <si>
    <t>407A1</t>
  </si>
  <si>
    <t>3" DROP HOOK - ALUMINUM</t>
  </si>
  <si>
    <t>407S1</t>
  </si>
  <si>
    <t>3" DROP HOOK - STAINLESS</t>
  </si>
  <si>
    <t>NEW STYLE U CLAMP</t>
  </si>
  <si>
    <t>WASHER CLAMP - MILLED</t>
  </si>
  <si>
    <t>WASHER CLAMP</t>
  </si>
  <si>
    <t>413A</t>
  </si>
  <si>
    <t>L-BRACKET - ALUMINUM</t>
  </si>
  <si>
    <t>413S</t>
  </si>
  <si>
    <t>L BRACKET - STAINLESS</t>
  </si>
  <si>
    <t>414A</t>
  </si>
  <si>
    <t>J-HOOK - ALUMINUM</t>
  </si>
  <si>
    <t>414S</t>
  </si>
  <si>
    <t>J-HOOK - STAINLESS</t>
  </si>
  <si>
    <t>415A</t>
  </si>
  <si>
    <t>J &amp; L w/FASTENERS - ALUMINUM</t>
  </si>
  <si>
    <t>415S</t>
  </si>
  <si>
    <t>J &amp; L w/FASTENERS - STAINLESS</t>
  </si>
  <si>
    <t>BALL BASE MILLED</t>
  </si>
  <si>
    <t>BALL BASE</t>
  </si>
  <si>
    <t>424-2</t>
  </si>
  <si>
    <t>ABDUCTOR BRACKET - FLIP (EE3B)</t>
  </si>
  <si>
    <t>TRUNK SUPPORT ROD</t>
  </si>
  <si>
    <t>SEAT TO BACK HINGE - OFFSET</t>
  </si>
  <si>
    <t>430A</t>
  </si>
  <si>
    <t>SEAT TO BACK HINGE - FLUSH</t>
  </si>
  <si>
    <t>430B</t>
  </si>
  <si>
    <t>FLIP AND FOLD SEAT TO BACK BRACKET STANDARD SIZE</t>
  </si>
  <si>
    <t>430C</t>
  </si>
  <si>
    <t>FLIP AND FOLD SEAT TO BACK BRACKET CHILD SIZE</t>
  </si>
  <si>
    <t>BOTTOM EE HEADREST BR</t>
  </si>
  <si>
    <t>432A</t>
  </si>
  <si>
    <t>FREE SWING THOR. LAT. SUP. - SHORT</t>
  </si>
  <si>
    <t>432B</t>
  </si>
  <si>
    <t>FREE SWING THOR. LAT. SUP. - LONG</t>
  </si>
  <si>
    <t>432C</t>
  </si>
  <si>
    <t>FREE SWING THOR. LAT. SUP. - 1" OFFSET</t>
  </si>
  <si>
    <t>432D</t>
  </si>
  <si>
    <t>FREE SWING THOR. LAT. SUP. - 2" OFFSET</t>
  </si>
  <si>
    <r>
      <t>CLAMP - 30</t>
    </r>
    <r>
      <rPr>
        <sz val="10"/>
        <rFont val="Symbol"/>
        <family val="1"/>
        <charset val="2"/>
      </rPr>
      <t>°</t>
    </r>
  </si>
  <si>
    <t>436A</t>
  </si>
  <si>
    <t>CLAMP - 30° ECONO LITE</t>
  </si>
  <si>
    <t>437A</t>
  </si>
  <si>
    <t>BACK MOUNT BRACKET - EE - DOUBLE NOTCH</t>
  </si>
  <si>
    <t>437B</t>
  </si>
  <si>
    <t>BACK MOUNT BRACKET - HINGED</t>
  </si>
  <si>
    <t>437C</t>
  </si>
  <si>
    <t>BACK MOUNT BRACKET - EE- 2 SLOT - PEDIATRIC</t>
  </si>
  <si>
    <t>437-L</t>
  </si>
  <si>
    <t>BACK MOUNT BRACKET ECONO EZE LEFT</t>
  </si>
  <si>
    <t>437-PIN-L</t>
  </si>
  <si>
    <t>BACK MOUNT BRACKET PIN LOCK EE LEFT</t>
  </si>
  <si>
    <t>437-R</t>
  </si>
  <si>
    <t>BACK MOUNT BRACKET ECONO EZE RIGHT</t>
  </si>
  <si>
    <t>437-PIN-R</t>
  </si>
  <si>
    <t>BACK MOUNT BRACKET PIN LOCK EE RIGHT</t>
  </si>
  <si>
    <t>437-2</t>
  </si>
  <si>
    <t>BACK MOUNT BRACKET ECONO EZE</t>
  </si>
  <si>
    <t>437-PIN-2</t>
  </si>
  <si>
    <t xml:space="preserve">BACK MOUNT BRACKET PIN LOCK EE </t>
  </si>
  <si>
    <t>450A</t>
  </si>
  <si>
    <t>L BRACKET - DUAL SLOT LAT. SUPPORT</t>
  </si>
  <si>
    <t>437E</t>
  </si>
  <si>
    <t>BACK MOUNT BRACKET - EE2 - MICRO</t>
  </si>
  <si>
    <t>437F</t>
  </si>
  <si>
    <t>BACK MOUNT BRACKET - EE2 LITE</t>
  </si>
  <si>
    <t>ABDUCTOR BRACKET - SLIDE IN</t>
  </si>
  <si>
    <t>SEAT MOUNT BRACKET - EE</t>
  </si>
  <si>
    <t>439A</t>
  </si>
  <si>
    <t>SEAT MOUNT BRACKET - EE - MICRO</t>
  </si>
  <si>
    <t>439-1</t>
  </si>
  <si>
    <t>SEAT MOUNT BRACKET ECONO EZE</t>
  </si>
  <si>
    <t>439-PIN-1</t>
  </si>
  <si>
    <t>SEAT MOUNT BRACKET PIN LOCK EE</t>
  </si>
  <si>
    <t>439-2</t>
  </si>
  <si>
    <t>439-PIN-2</t>
  </si>
  <si>
    <t>1" OFFSET FIXED LAT. SUPPORT</t>
  </si>
  <si>
    <t>442A</t>
  </si>
  <si>
    <t>1" OFFSET EXTENDED - FIXED LAT. SUPPORT</t>
  </si>
  <si>
    <t>442B</t>
  </si>
  <si>
    <t>1" REVERSE OFFSET - FIXED LAT. SUPPORT</t>
  </si>
  <si>
    <t>442C</t>
  </si>
  <si>
    <t>1" OFFSET-SUMMER/WINTER FXD LAT SUP</t>
  </si>
  <si>
    <t>2" OFFSET FIXED LAT. SUPPORT</t>
  </si>
  <si>
    <t>443B</t>
  </si>
  <si>
    <t>2" OFFSET EXTENDED  - FIXED LAT SUPPORT</t>
  </si>
  <si>
    <t>443C</t>
  </si>
  <si>
    <t>2" OFFSET-SUMMER/WINTER FXD LAT SUP</t>
  </si>
  <si>
    <t>FLAT DUAL SLOT BRACKET(MULTI APPLICATION)</t>
  </si>
  <si>
    <t>450B</t>
  </si>
  <si>
    <t>L BRACKET - DUAL SLOT LAT. SUP. EXT.</t>
  </si>
  <si>
    <t>450C</t>
  </si>
  <si>
    <t>L BRACKET-SUMMER/WINTER LAT. SUPPORT</t>
  </si>
  <si>
    <t>L-BRACKET TRUNK MOUNT</t>
  </si>
  <si>
    <t>TOP HEADREST BRACKET</t>
  </si>
  <si>
    <t>453A</t>
  </si>
  <si>
    <t>ABDUCTOR BRACKET-FLIP-LONG (EE3E)</t>
  </si>
  <si>
    <t>454A</t>
  </si>
  <si>
    <t>ADJ. KNOB RELEASE TRAY MTG. HDWR</t>
  </si>
  <si>
    <t>454B</t>
  </si>
  <si>
    <t>TOGGLE CLAMP REL TRAY MTG. HDWR</t>
  </si>
  <si>
    <t>454C</t>
  </si>
  <si>
    <t>MOUNTING STRAPS TRAY HARDWARE</t>
  </si>
  <si>
    <t>455A</t>
  </si>
  <si>
    <t>455B</t>
  </si>
  <si>
    <t>455C</t>
  </si>
  <si>
    <t>455D</t>
  </si>
  <si>
    <t>456A</t>
  </si>
  <si>
    <t>456AE</t>
  </si>
  <si>
    <t>Q.R. LAT. SUP. L-BRACKET ASSEMBLY - EXTENDED</t>
  </si>
  <si>
    <t>456B</t>
  </si>
  <si>
    <t>456BE</t>
  </si>
  <si>
    <t>Q.R. LAT. SUP. 1" OFFSET ASSEMBLY - EXTENDED</t>
  </si>
  <si>
    <t>456D</t>
  </si>
  <si>
    <t>Q.R. LATERAL SUPPORT RECEIVER BRKT</t>
  </si>
  <si>
    <t>456E</t>
  </si>
  <si>
    <t>456EE</t>
  </si>
  <si>
    <t>Q.R. LATERAL SUPPORT PLATE L-BRKT. - EXTENDED</t>
  </si>
  <si>
    <t>456EF</t>
  </si>
  <si>
    <t>QUICK RELEASE LATERAL HIP PLATE 1" O/S EXTENDED</t>
  </si>
  <si>
    <t>456F</t>
  </si>
  <si>
    <t>456FE</t>
  </si>
  <si>
    <t>Q.R. LATERAL SUPPORT PLATE 1" OFFSET - EXTENDED</t>
  </si>
  <si>
    <t>456H</t>
  </si>
  <si>
    <t>SILVER PULL KNOB ONLY FOR QUICK RELEASE HIP GUIDE</t>
  </si>
  <si>
    <t>Q.R. RELEASE LEV CLAMP</t>
  </si>
  <si>
    <t>SLIDE GUIDE SCREW FOR ABDUCTOR &amp; HEADREST</t>
  </si>
  <si>
    <t>460B</t>
  </si>
  <si>
    <t>HEAVY DUTY FLIP TOP PLATE</t>
  </si>
  <si>
    <t>CHANNEL BRACKET TRAY MOUNTING HARDWARE</t>
  </si>
  <si>
    <t>462A</t>
  </si>
  <si>
    <t>FRAME CLAMPS - EE STANDARD ROUND</t>
  </si>
  <si>
    <t>462B</t>
  </si>
  <si>
    <t>462C</t>
  </si>
  <si>
    <t>SHOULDER SUPPORT BAR</t>
  </si>
  <si>
    <t>462D</t>
  </si>
  <si>
    <t>FRAME CLAMPS-FOR QTS FOLDING TILT</t>
  </si>
  <si>
    <t>462E</t>
  </si>
  <si>
    <t>ECONO-EZE DOUBLE SEAT RAIL</t>
  </si>
  <si>
    <t>462G</t>
  </si>
  <si>
    <t>FRAME CLAMPS-MICRO SIZE FOR ECONO-EZE</t>
  </si>
  <si>
    <t>463C</t>
  </si>
  <si>
    <t>ADJUSTABLE HINGE - EASY CONFORMING BACK &amp; BI-ANGULAR BACKS.                3 PIECE HEADREST</t>
  </si>
  <si>
    <t>463D</t>
  </si>
  <si>
    <t>HEAVY DUTY ADJ HINGE - ECB &amp; BIANGULAR</t>
  </si>
  <si>
    <t>463F</t>
  </si>
  <si>
    <t>DOUBLE HINGE EZ CONFORMING, BIANGULAR, 3 PIECE HEAD</t>
  </si>
  <si>
    <t>463G</t>
  </si>
  <si>
    <t>HEAVY DUTY HINGE</t>
  </si>
  <si>
    <t>464A</t>
  </si>
  <si>
    <t>SINGLE TRACK - 11"</t>
  </si>
  <si>
    <t>464B</t>
  </si>
  <si>
    <t>SINGLE TRACK - 9"</t>
  </si>
  <si>
    <t>464C</t>
  </si>
  <si>
    <t>SINGLE TRACK - 7" (STANDARD)</t>
  </si>
  <si>
    <t>464D</t>
  </si>
  <si>
    <t>SINGLE TRACK - 5"</t>
  </si>
  <si>
    <t>464E</t>
  </si>
  <si>
    <t>SINGLE TRACK - 3"</t>
  </si>
  <si>
    <t>464F</t>
  </si>
  <si>
    <t>DOUBLE TRACKS 5"</t>
  </si>
  <si>
    <t>464H</t>
  </si>
  <si>
    <t>DOUBLE TRACKS - 9"</t>
  </si>
  <si>
    <t>464I</t>
  </si>
  <si>
    <t>DOUBLE TRACKS - 11"</t>
  </si>
  <si>
    <t>465A</t>
  </si>
  <si>
    <t>SHOULDER RETRACTOR MOUNT BRACKET</t>
  </si>
  <si>
    <t>465B-L</t>
  </si>
  <si>
    <t>SHOULDER RETRACTOR MECHANISM LEFT</t>
  </si>
  <si>
    <t>465B-R</t>
  </si>
  <si>
    <t>SHOULDER RETRACTOR MECHANISM RIGHT</t>
  </si>
  <si>
    <t>465C</t>
  </si>
  <si>
    <t>SHOULDER RETRACTOR BAR FLAT PAD</t>
  </si>
  <si>
    <t>465D</t>
  </si>
  <si>
    <t>SHOULDER RETRACTOR BAR CONTOURED PAD</t>
  </si>
  <si>
    <t>4" SLOTTED BRACKET</t>
  </si>
  <si>
    <t>467A</t>
  </si>
  <si>
    <t>HEADREST TOP PLATE-MULTI ADJ. MOUNT</t>
  </si>
  <si>
    <t>468A</t>
  </si>
  <si>
    <t>THOR.LAT.SUP.FIXED BACK POST MNT 1"</t>
  </si>
  <si>
    <t>468B</t>
  </si>
  <si>
    <t>THOR.LAT.SUP.FIXED BCK POST MNT 7/8"</t>
  </si>
  <si>
    <t>468C</t>
  </si>
  <si>
    <t>THOR.LAT.SUP.FIXED BCK POST MNT 3/4"</t>
  </si>
  <si>
    <t>SUB-A.S.I.S. BAR</t>
  </si>
  <si>
    <t>478A</t>
  </si>
  <si>
    <t>HEADREST/ARMREST POST</t>
  </si>
  <si>
    <t>478C</t>
  </si>
  <si>
    <t>PULL KNOB ASSEMBLY HEADREST&amp; ARMREST POST</t>
  </si>
  <si>
    <t>478D</t>
  </si>
  <si>
    <t>BRASS PULL KNOB FOR HEADREST HARDWARE 7704</t>
  </si>
  <si>
    <t>SPACER-SINGLE SLOT-1/4"</t>
  </si>
  <si>
    <t>PR</t>
  </si>
  <si>
    <t>SPACER - DUAL SLOT - 1/2"</t>
  </si>
  <si>
    <t>484A</t>
  </si>
  <si>
    <t>T-NUT - 1/4-20</t>
  </si>
  <si>
    <t>484B</t>
  </si>
  <si>
    <t>T-NUT - 7/16-16</t>
  </si>
  <si>
    <t>484C</t>
  </si>
  <si>
    <t>TRACK NUTS</t>
  </si>
  <si>
    <t>485A</t>
  </si>
  <si>
    <t>BEE STINGER - 1/4-20</t>
  </si>
  <si>
    <t>485B</t>
  </si>
  <si>
    <t>BEE STINGER - 7/16-16</t>
  </si>
  <si>
    <t>486A</t>
  </si>
  <si>
    <t>S/A TRUNK PLATE SHORT</t>
  </si>
  <si>
    <t>486A-L</t>
  </si>
  <si>
    <t>S/A LAT SUP FRONT MNT PLATE-SHORT FOR LEVER</t>
  </si>
  <si>
    <t>486B</t>
  </si>
  <si>
    <t>S/A LAT SUP FRONT MOUNT PLATE - LONG</t>
  </si>
  <si>
    <t>486B-L</t>
  </si>
  <si>
    <t>S/A LAT SUP FRONT MOUNT PLATE - LONG FOR LEVER</t>
  </si>
  <si>
    <t>486C</t>
  </si>
  <si>
    <t>S/A LAT SUP FRONT MOUNT PLATE 1" O/S</t>
  </si>
  <si>
    <t>486C-L-L</t>
  </si>
  <si>
    <t>S/A LAT SUP FRONT MOUNT PLATE 1" O/S - LEVER,  LEFT</t>
  </si>
  <si>
    <t>486C-L-R</t>
  </si>
  <si>
    <t>S/A LAT SUP FRONT MOUNT PLATE 1" O/S - LEVER, RIGHT</t>
  </si>
  <si>
    <t>486D</t>
  </si>
  <si>
    <t>S/A LAT SUP FRONT MOUNT PLATE 2" O/S</t>
  </si>
  <si>
    <t>486D-L-L</t>
  </si>
  <si>
    <t>S/A LAT SUP FRONT MOUNT PLATE 2" O/S - LEVER, LEFT</t>
  </si>
  <si>
    <t>486D-L-R</t>
  </si>
  <si>
    <t>S/A LAT SUP FRONT MOUNT PLATE 2" O/S - LEVER, RIGHT</t>
  </si>
  <si>
    <t>487A</t>
  </si>
  <si>
    <t>STAR KNOB - NO STEM EE S &amp; B</t>
  </si>
  <si>
    <t>487B</t>
  </si>
  <si>
    <t>STAR KNOB - 3/8" - 16 HEADREST</t>
  </si>
  <si>
    <t>487C</t>
  </si>
  <si>
    <t>STAR KNOB - 1" STEM FOR OXYGEN TANK HOLDER</t>
  </si>
  <si>
    <t>487D</t>
  </si>
  <si>
    <t>STAR KNOB - 3/4" STEM FOR OXYGEN TANK HOLDER</t>
  </si>
  <si>
    <t>ECONO-EZE CLAMP ONLY</t>
  </si>
  <si>
    <t>488E</t>
  </si>
  <si>
    <t>ECONO-EZE CLAMP ONLY-MICRO</t>
  </si>
  <si>
    <t>489A</t>
  </si>
  <si>
    <t>SPREADER BAR 10-11"W CHAIR</t>
  </si>
  <si>
    <t>489B</t>
  </si>
  <si>
    <t>SPREADER BAR 12-13"W CHAIR</t>
  </si>
  <si>
    <t>489C</t>
  </si>
  <si>
    <t>SPREADER BAR 14-15" W CHAIR</t>
  </si>
  <si>
    <t>489D</t>
  </si>
  <si>
    <t>SPREADER BAR 16-17" W CHAIR</t>
  </si>
  <si>
    <t>489E</t>
  </si>
  <si>
    <t>SPREADER BAR 18-19" W CHAIR</t>
  </si>
  <si>
    <t>489F</t>
  </si>
  <si>
    <t>SPREADER BAR 20"W &amp; LARGER CHAIR</t>
  </si>
  <si>
    <t>490A</t>
  </si>
  <si>
    <t>SNAPLOCK KIT 1" DIA. 4 EA #491A</t>
  </si>
  <si>
    <t>490B</t>
  </si>
  <si>
    <t>SNAPLOCK KIT 7/8" DIA. 4 EA. #491B</t>
  </si>
  <si>
    <t>490C</t>
  </si>
  <si>
    <t>SNAPLOCK KIT 3/4" DIA. 4 EA. #491C</t>
  </si>
  <si>
    <t>491A</t>
  </si>
  <si>
    <t>SNAPLOCK CLAMP - 1" DIAMETER</t>
  </si>
  <si>
    <t>491B</t>
  </si>
  <si>
    <t>SNAPLOCK CLAMP - 7/8" DIAMETER</t>
  </si>
  <si>
    <t>491C</t>
  </si>
  <si>
    <t>SNAPLOCK CLAMP - 3/4" DIAMETER</t>
  </si>
  <si>
    <t>L-BRACKET SINGLE CRESCENT BACK MOUNTING</t>
  </si>
  <si>
    <t>492S</t>
  </si>
  <si>
    <t>L-BRACKET SINGLE CRESCENT STAINLES STEEL BACK MOUNTING</t>
  </si>
  <si>
    <t>EXT'D L'S-6 HOLES S/B</t>
  </si>
  <si>
    <t>493S</t>
  </si>
  <si>
    <t>L-BRACKET SINGLE EXTENDED STAINLESS STEEL BACK MOUNTING</t>
  </si>
  <si>
    <t>KEEPER PLATE LATERAL SUPPORT</t>
  </si>
  <si>
    <t>496A</t>
  </si>
  <si>
    <t>LATERAL SUPPORT - HINGE - LOCKING, LIFT STYLE</t>
  </si>
  <si>
    <t>496A-L</t>
  </si>
  <si>
    <t>LATERAL SUPPORT - HINGE - LOCKING, LEVER  STYLE</t>
  </si>
  <si>
    <t>496B</t>
  </si>
  <si>
    <t>LATERAL SUPPORT - HINGE FREE SWING</t>
  </si>
  <si>
    <t>496C</t>
  </si>
  <si>
    <t>S/A LAT. SUP. REAR MOUNT PLATE SLOT</t>
  </si>
  <si>
    <t>496D</t>
  </si>
  <si>
    <t>S/A LAT SUP REAR MT PLATE SUMMER/WINTER</t>
  </si>
  <si>
    <t>EA</t>
  </si>
  <si>
    <t>497A</t>
  </si>
  <si>
    <t>LOCK S/A THOR. LAT SUMMER/WINTER SHORT ASSEMBLY</t>
  </si>
  <si>
    <t>497B</t>
  </si>
  <si>
    <t>LOCK S/A THOR. LAT SUMMER/WINTER LONG ASSEMBLY</t>
  </si>
  <si>
    <t>497C</t>
  </si>
  <si>
    <t>LOCK S/A THOR LAT SUMMER/WINTER 1" O/S ASM</t>
  </si>
  <si>
    <t>497D</t>
  </si>
  <si>
    <t>LOCK S/A THOR LAT SUMMER/WINTER 2" O/S ASM</t>
  </si>
  <si>
    <t>PUSH BUTTON S/A HINGE FOR EE5W</t>
  </si>
  <si>
    <t>PULL KNOB w/BLOCK SUMMER/WINTER</t>
  </si>
  <si>
    <t>498A</t>
  </si>
  <si>
    <t>SILVER PULL KNOB FOR SUMMER/WINTER</t>
  </si>
  <si>
    <t>499A</t>
  </si>
  <si>
    <t>PULL KNOB FLIP BACK SHORT - 5"</t>
  </si>
  <si>
    <t>499B</t>
  </si>
  <si>
    <t>PULL KNOB FLIP BACK LONG - 8"</t>
  </si>
  <si>
    <t>HEADREST SLIDE FLIP</t>
  </si>
  <si>
    <t>504A</t>
  </si>
  <si>
    <t>EZ LITE CLAMP - 1" DIAM.</t>
  </si>
  <si>
    <t>504B</t>
  </si>
  <si>
    <t>EZ-LITE CLAMP-WIDE</t>
  </si>
  <si>
    <t>QUICK RELEASE S/B BRACKET</t>
  </si>
  <si>
    <t>507B</t>
  </si>
  <si>
    <t>ECONO EZE CLAMPS, FORK, &amp; PLATE</t>
  </si>
  <si>
    <t>NUTS/BOLT KIT</t>
  </si>
  <si>
    <t>510A</t>
  </si>
  <si>
    <t>S/A LEVER RELEASE BRACKET -L</t>
  </si>
  <si>
    <t>510B</t>
  </si>
  <si>
    <t>S/A LEVER RELEASE BRACKET 1" OFFSET</t>
  </si>
  <si>
    <t>510C</t>
  </si>
  <si>
    <t>S/A LEVER RELEASE BRACKET 2" OFFSET</t>
  </si>
  <si>
    <t>510D</t>
  </si>
  <si>
    <t>S/A LEVER RELEASE BRACKET-EXTND</t>
  </si>
  <si>
    <t>511A</t>
  </si>
  <si>
    <t>S/A LEVER RELEASE w/SUM. WNTR-L</t>
  </si>
  <si>
    <t>511B</t>
  </si>
  <si>
    <t>S/A LEVER RELEASE w/SUMMER/WINTER-1" OFFSET</t>
  </si>
  <si>
    <t>511C</t>
  </si>
  <si>
    <t>S/A LEVER RELEASE w/SUMMER/WINTER-2" OFFSET</t>
  </si>
  <si>
    <t>511D</t>
  </si>
  <si>
    <t>S/A LEVER RELEASE w/SUMMER/WINTER-EXTND</t>
  </si>
  <si>
    <t>512A</t>
  </si>
  <si>
    <t>FIXED SEAT/BACK BRACKET-L</t>
  </si>
  <si>
    <t>K-0108</t>
  </si>
  <si>
    <t>512B</t>
  </si>
  <si>
    <t>FIXED SEAT/BACK BRACKET-EXT L</t>
  </si>
  <si>
    <t>513A</t>
  </si>
  <si>
    <t>FIXED SEAT/BACK BRACKET-1" OFFSET</t>
  </si>
  <si>
    <t>513B</t>
  </si>
  <si>
    <t>FIXED SEAT/BACK BRACKET 1" OFFSET EXTENDED BOTTOM</t>
  </si>
  <si>
    <t>513C</t>
  </si>
  <si>
    <t>FIXED SEAT/BACK BRACKET 1" OFFSET EXTENDED TOP</t>
  </si>
  <si>
    <t>514A</t>
  </si>
  <si>
    <t>FIXED SEAT/BACK BRACKET-2" OFFSET</t>
  </si>
  <si>
    <t>514B</t>
  </si>
  <si>
    <t>FIXED SEAT/BACK BRACKET 2" OFFSET EXTENDED BEFORE OFFSET</t>
  </si>
  <si>
    <t>ECONO EZ SPRING LOAD FORKS ONLY</t>
  </si>
  <si>
    <t>516A</t>
  </si>
  <si>
    <t>SPRINGS-SOFT</t>
  </si>
  <si>
    <t>516B</t>
  </si>
  <si>
    <t>SPRINGS-MEDIUM</t>
  </si>
  <si>
    <t>516C</t>
  </si>
  <si>
    <t>SPRINGS-FIRM</t>
  </si>
  <si>
    <t>FIXED LAT. HARDWARE 1" O/S 15º BEND</t>
  </si>
  <si>
    <t>GLIDE LOCK HARDWARE</t>
  </si>
  <si>
    <t>LEG CRADLE MOUNT CLAMP w/FLAT BRKT</t>
  </si>
  <si>
    <t>HARDWARE TEATHER</t>
  </si>
  <si>
    <t>LATERAL ADJ. GROWTH THORACIC HDW S/A L</t>
  </si>
  <si>
    <t>533A</t>
  </si>
  <si>
    <t>LATERAL ADJ. GROWTH THORACIC HDW S/A 1" OFFSET</t>
  </si>
  <si>
    <t>533B</t>
  </si>
  <si>
    <t>LATERAL ADJ. GROWTH THORACIC HDW S/A 2" OFFSET</t>
  </si>
  <si>
    <t>533C</t>
  </si>
  <si>
    <t>LATERAL ADJ. GROWTH THORACIC HDW S/A EXTENDED</t>
  </si>
  <si>
    <t>533D</t>
  </si>
  <si>
    <t>LATERAL ADJ. GROWTH THORACIC HDW REAR PLATE</t>
  </si>
  <si>
    <t>LAT. ADJ. GROWTH THORACIC HDW S/A LEVER L</t>
  </si>
  <si>
    <t>534A</t>
  </si>
  <si>
    <t>LAT. ADJ. GROWTH THORACIC HDW S/A LEVER 1" OFFSET</t>
  </si>
  <si>
    <t>534B</t>
  </si>
  <si>
    <t>LAT. ADJ. GROWTH THORACIC HDW S/A LEVER 2" OFFSET</t>
  </si>
  <si>
    <t>534C</t>
  </si>
  <si>
    <t>LAT. ADJ. GROWTH THORACIC HDW S/A LEVER EXTENDED</t>
  </si>
  <si>
    <t>LAT. DEPTH ADJ. GROWTH THORACIC HDW S/A L</t>
  </si>
  <si>
    <t>535A</t>
  </si>
  <si>
    <t>LAT. DEPTH ADJ. GROWTH THORACIC HDW S/A 1" OFFSET</t>
  </si>
  <si>
    <t>535B</t>
  </si>
  <si>
    <t>LAT. DEPTH ADJ. GROWTH THORACIC HDW S/A 2" OFFSET</t>
  </si>
  <si>
    <t>535C</t>
  </si>
  <si>
    <t>LAT. DEPTH ADJ. GROWTH THORACIC HDW S/A EXTENDED</t>
  </si>
  <si>
    <t>LAT. DEPTH ADJ. GROWTH THORACIC HDW S/A LEVER L</t>
  </si>
  <si>
    <t>536A</t>
  </si>
  <si>
    <t>LAT. DEPTH ADJ. GROWTH THORACIC HDW S/A LEVER 1" OFFSET</t>
  </si>
  <si>
    <t>536B</t>
  </si>
  <si>
    <t>LAT. DEPTH ADJ. GROWTH THORACIC HDW S/A LEVER 2" OFFSET</t>
  </si>
  <si>
    <t>536C</t>
  </si>
  <si>
    <t>LAT. DEPTH ADJ. GROWTH THORACIC HDW S/A LEVER EXT</t>
  </si>
  <si>
    <t>EZ-LITE 1 &amp; EZ-LITE 2 - ALL HARDWARE (NO SEAT &amp; BACK)</t>
  </si>
  <si>
    <t>538A</t>
  </si>
  <si>
    <t>EE1/EE2 - ALL ATTACHING, ADJUSTABLE HARDWARE (NO SEAT,BACK,OR HINGE)</t>
  </si>
  <si>
    <t>EZ-LITE 1 &amp; EE2 - ALL HARDWARE (NO SEAT &amp; BACK)</t>
  </si>
  <si>
    <t>539A</t>
  </si>
  <si>
    <t>EZ-LITE 1 EXTENDED &amp; EE2 - ALL HARDWARE (NO SEAT &amp; BACK)</t>
  </si>
  <si>
    <t>EE1 MICRO &amp; EE2 MICRO - ALL HARDWARE (NO SEAT &amp; BACK)</t>
  </si>
  <si>
    <t>101-4000 &amp; 102-4000 - ALL HARDWARE (NO SEAT &amp; BACK)</t>
  </si>
  <si>
    <t>101-7000 &amp; 102-7000 - ALL HARDWARE (NO SEAT &amp; BACK)</t>
  </si>
  <si>
    <t>HIDE AWAY ABDUCTOR HARDWARE ONLY</t>
  </si>
  <si>
    <t>ABDUCTOR KNEE PAD HARDWARE EACH</t>
  </si>
  <si>
    <t>L BRACKET FOR EASY CONFORMING BACK - ALUMINUM</t>
  </si>
  <si>
    <t>549S</t>
  </si>
  <si>
    <t>L BRACKET FOR EASY CONFORMING BACK - STAINLESS STEEL</t>
  </si>
  <si>
    <t>LOCKING DROP HOOK 1"</t>
  </si>
  <si>
    <t>HARDWARE PACKAGE: 430, 436, 439, &amp; 462</t>
  </si>
  <si>
    <t>J/L FOR EASY CONFORMING BACK - ALUMINUM</t>
  </si>
  <si>
    <t>555S</t>
  </si>
  <si>
    <t>J/L FOR EASY CONFORMING BACK - STAINLESS STEEL</t>
  </si>
  <si>
    <t>QUICK RELEASE I.V. POLE HARDWARE</t>
  </si>
  <si>
    <t>EE1 ALL ADJ SEAT HARDWARE</t>
  </si>
  <si>
    <t>EE2 ALL ADJ SEAT HARDWARE</t>
  </si>
  <si>
    <t>ADJUSTABLE CHANNEL BRACKET FOR EZ LITE TRAY</t>
  </si>
  <si>
    <t>LOCKING HOOK ASSEMBLY FOR EZ LITE LITE TRAY</t>
  </si>
  <si>
    <t>562EX</t>
  </si>
  <si>
    <t>EZ-LITE EXTENDED &amp; EE2 - ALL HARDWARE (NO SEAT &amp; BACK)</t>
  </si>
  <si>
    <t>Q.R. HINGED DROP HOOK FOR VENT</t>
  </si>
  <si>
    <t>ABDUCTOR KEEPER PLATE</t>
  </si>
  <si>
    <t>EASY CLAMP SEAT AND BACK MOUNTING HARDWARE 1"</t>
  </si>
  <si>
    <t>EASY CLAMP w/L BRACKET</t>
  </si>
  <si>
    <t>STOPPER RING FOR EASY CLAMP</t>
  </si>
  <si>
    <t>LATERAL DEPTH ADJ. GROWTH HARDWARE - FIXED</t>
  </si>
  <si>
    <t>LATERAL DEPTH ADJ. GROWTH HARDWARE - FIXED 1"</t>
  </si>
  <si>
    <t>LATERAL DEPTH ADJ. GROWTH HARDWARE - FIXED 2"</t>
  </si>
  <si>
    <t>572A</t>
  </si>
  <si>
    <t>4-D FRAME MOUNT BLOCK FOR TRAY</t>
  </si>
  <si>
    <t>572B</t>
  </si>
  <si>
    <t>4-D TRAY MOUNT BAR</t>
  </si>
  <si>
    <t>PLASTIC ROTATE HOLD DOWN</t>
  </si>
  <si>
    <t>580A</t>
  </si>
  <si>
    <t>EASY CLAMP w/L Bracket 7/8"</t>
  </si>
  <si>
    <t>580B</t>
  </si>
  <si>
    <t>EASY CLAMP w/L Bracket 1"</t>
  </si>
  <si>
    <t>581A</t>
  </si>
  <si>
    <t>PLASTIC EZ CLAMP ONLY - 7/8"</t>
  </si>
  <si>
    <t>581B</t>
  </si>
  <si>
    <t>PLASTIC EZ CLAMP ONLY - 1"</t>
  </si>
  <si>
    <t>582A</t>
  </si>
  <si>
    <t>PLASTIC EZ CLAMP L ONLY</t>
  </si>
  <si>
    <t>582B</t>
  </si>
  <si>
    <t>PLASTIC EZ CLAMP LONG L FOR ECB</t>
  </si>
  <si>
    <t>583A</t>
  </si>
  <si>
    <t>PLASTIC FAST CLAMP 1" w/L Bracket</t>
  </si>
  <si>
    <t>583B</t>
  </si>
  <si>
    <t>PLASTIC FAST CLAMP 1"- NO L Bracket</t>
  </si>
  <si>
    <t>02 Q.R.  HARDWARE- 462, 437</t>
  </si>
  <si>
    <t>584A</t>
  </si>
  <si>
    <t>PLASTIC FAST CLAMP 7/8" w/L Bracket</t>
  </si>
  <si>
    <t>584B</t>
  </si>
  <si>
    <t>PLASTIC FAST CLAMP 7/8" NO L Bracket</t>
  </si>
  <si>
    <t>585A</t>
  </si>
  <si>
    <t>ALUMINUM FAST CLAMP 1" w/L Bracket</t>
  </si>
  <si>
    <t>585B</t>
  </si>
  <si>
    <t>ALUMINUM FAST CLAMP 1"- NO L Bracket</t>
  </si>
  <si>
    <t>586A</t>
  </si>
  <si>
    <t>ALUMINUM FAST CLAMP 7/8" w/L Bracket</t>
  </si>
  <si>
    <t>586B</t>
  </si>
  <si>
    <t>ALUMINUM FAST CLAMP 7/8" NO L Bracket</t>
  </si>
  <si>
    <t>587A</t>
  </si>
  <si>
    <t>PUSH BUTTON S/A HARDWARE 1" O/S</t>
  </si>
  <si>
    <t>587B</t>
  </si>
  <si>
    <t>PUSH BUTTON S/A HARDWARE 1" O/S EXT</t>
  </si>
  <si>
    <t>588A</t>
  </si>
  <si>
    <t xml:space="preserve">PUSH BUTTON S/A HARDWARE 2" O/S </t>
  </si>
  <si>
    <t>588B</t>
  </si>
  <si>
    <t>PUSH BUTTON S/A HARDWARE 2" O/S EXT</t>
  </si>
  <si>
    <t>589A</t>
  </si>
  <si>
    <t>PUSH BUTTON S/A HARDWARE "L"</t>
  </si>
  <si>
    <t>589B</t>
  </si>
  <si>
    <t>PUSH BUTTON S/A HARDWARE "L" EXT</t>
  </si>
  <si>
    <t>HANGER MOINTED ADUCTOR HARDWARE ASSEMBLY</t>
  </si>
  <si>
    <t>597A</t>
  </si>
  <si>
    <t>PLASTIC EZ CLAMP w/L Bracket - 7/8"</t>
  </si>
  <si>
    <t>NOTES / MEMOS</t>
  </si>
  <si>
    <t>Fabric/Monograms</t>
  </si>
  <si>
    <t>Non-Contact Uph. Fabric #</t>
  </si>
  <si>
    <t>Contact Fabric #</t>
  </si>
  <si>
    <t>Monogram (Design)</t>
  </si>
  <si>
    <t>Monogram (Name)</t>
  </si>
  <si>
    <t>Block or Script</t>
  </si>
  <si>
    <t>Thread Color</t>
  </si>
  <si>
    <t>Body Measurement</t>
  </si>
  <si>
    <t>Fill out Body Measurements:</t>
  </si>
  <si>
    <t xml:space="preserve">                                                       </t>
  </si>
  <si>
    <t>6</t>
  </si>
  <si>
    <t>7</t>
  </si>
  <si>
    <t>HL</t>
  </si>
  <si>
    <t>HR</t>
  </si>
  <si>
    <t xml:space="preserve">  Foot Width: measurement  down to 1/4" increments (example: 3 1/4" = 3.25)</t>
  </si>
  <si>
    <t>Finished Dimensions</t>
  </si>
  <si>
    <t xml:space="preserve">    Based on Body Measurements to set up Seating System</t>
  </si>
  <si>
    <t>Seating System</t>
  </si>
  <si>
    <t>A</t>
  </si>
  <si>
    <t>Bl</t>
  </si>
  <si>
    <t>Br</t>
  </si>
  <si>
    <t>C</t>
  </si>
  <si>
    <t>D</t>
  </si>
  <si>
    <t>E</t>
  </si>
  <si>
    <t>F</t>
  </si>
  <si>
    <t>G</t>
  </si>
  <si>
    <t>H</t>
  </si>
  <si>
    <t>I</t>
  </si>
  <si>
    <t>Frame Model</t>
  </si>
  <si>
    <t>Tubing Size</t>
  </si>
  <si>
    <t>Bottom</t>
  </si>
  <si>
    <t>Back</t>
  </si>
  <si>
    <t>Front</t>
  </si>
  <si>
    <t>Frame  Width</t>
  </si>
  <si>
    <t>Seat Rail Length</t>
  </si>
  <si>
    <t>Frame Width: Inches wider than the client hip width</t>
  </si>
  <si>
    <t>Frame Seat Rail Length: Inches longer than client current seat depth</t>
  </si>
  <si>
    <t>Contoured Seat</t>
  </si>
  <si>
    <t>B</t>
  </si>
  <si>
    <t>K</t>
  </si>
  <si>
    <t>L</t>
  </si>
  <si>
    <t>M</t>
  </si>
  <si>
    <t>Foam Type</t>
  </si>
  <si>
    <t>Top</t>
  </si>
  <si>
    <t>Middle</t>
  </si>
  <si>
    <t>Standard</t>
  </si>
  <si>
    <t>Easy Conforming Back</t>
  </si>
  <si>
    <t>(X) Size</t>
  </si>
  <si>
    <t>11/12:</t>
  </si>
  <si>
    <t>A= 7                   B= 8                      C=13                 D= 3                  E= 2                     F= 7</t>
  </si>
  <si>
    <t>13/14:</t>
  </si>
  <si>
    <t>A= 9.5                B=10.5                 C=15                 D= 4                  E= 3                     F= 9</t>
  </si>
  <si>
    <t>15/16:</t>
  </si>
  <si>
    <t>A=10.5               B=11.5                 C=17                 D= 4                  E= 3                     F=11</t>
  </si>
  <si>
    <t>17/18:</t>
  </si>
  <si>
    <t>A=11                  B=12.5                 C=19                 D= 4                  E= 3                     F=13</t>
  </si>
  <si>
    <t>19/20:</t>
  </si>
  <si>
    <t>A=12                  B=13.5                 C=21                 D= 4                  E= 3.5                  F=15</t>
  </si>
  <si>
    <t>21/22:</t>
  </si>
  <si>
    <t xml:space="preserve">A=13                  B=14.5                 C=23                 D= 4                  E= 3.5                  F=17 </t>
  </si>
  <si>
    <t>23/24:</t>
  </si>
  <si>
    <t>A=14                  B=15.5                 C=25                 D= 4                  E= 3.5                  F=19</t>
  </si>
  <si>
    <t>25/26:</t>
  </si>
  <si>
    <t>A=14                  B=15.5                 C=27                 D= 4                  E= 3.5                  F=21</t>
  </si>
  <si>
    <t>Standard - Custom</t>
  </si>
  <si>
    <t>Measurements for custom sizing only</t>
  </si>
  <si>
    <t xml:space="preserve">Standard </t>
  </si>
  <si>
    <t>Extended</t>
  </si>
  <si>
    <t>A= 5                 B= 6                C=13              D= 3                E= 2               F= 7              G= 8</t>
  </si>
  <si>
    <t xml:space="preserve">A= 6                 B= 7                C=15              D= 4                E= 3               F= 9              G=10.5 </t>
  </si>
  <si>
    <t>A= 7                 B= 7.5             C=17              D= 4                E= 3               F=11              G=11.5</t>
  </si>
  <si>
    <t>17/18</t>
  </si>
  <si>
    <t>A=7.5               B= 8                C=19              D= 4                E= 3               F=13              G=12.5</t>
  </si>
  <si>
    <t>A= 8                 B=9.5              C=21              D= 4                E= 3.5            F=15              G=13.5</t>
  </si>
  <si>
    <t xml:space="preserve">21/22: </t>
  </si>
  <si>
    <t xml:space="preserve">A= 9                 B=10.5            C=23              D= 4                E= 3.5            F=17              G=14.5 </t>
  </si>
  <si>
    <t>A= 9                 B=10.5            C=25              D= 4                E= 3.5            F=21              G=14.5</t>
  </si>
  <si>
    <t>A= 9                 B=10.5            C=27              D= 4                E= 3.5            F=21              G=14.5</t>
  </si>
  <si>
    <t>Extended - Custom</t>
  </si>
  <si>
    <t xml:space="preserve">Ergo Adjustable    </t>
  </si>
  <si>
    <t>Custom Sizes</t>
  </si>
  <si>
    <t xml:space="preserve">Middle </t>
  </si>
  <si>
    <t>Chest Vest - EE6R</t>
  </si>
  <si>
    <t>XXsm</t>
  </si>
  <si>
    <t>Xsm</t>
  </si>
  <si>
    <t>Sm</t>
  </si>
  <si>
    <t>Med</t>
  </si>
  <si>
    <t>Lg</t>
  </si>
  <si>
    <t>Xlg</t>
  </si>
  <si>
    <t>Custom Vest Size</t>
  </si>
  <si>
    <t>Chest Vest - EE6S</t>
  </si>
  <si>
    <t>C-L</t>
  </si>
  <si>
    <t>M-W</t>
  </si>
  <si>
    <t>M-L</t>
  </si>
  <si>
    <t>Chest Vest - EE6U</t>
  </si>
  <si>
    <t>Chest Vest - EE6V</t>
  </si>
  <si>
    <t>Headrest - 7757</t>
  </si>
  <si>
    <t>Low Profile Occipital</t>
  </si>
  <si>
    <t xml:space="preserve">Headrest - 7752 / 7753  </t>
  </si>
  <si>
    <t>3 Piece</t>
  </si>
  <si>
    <t>Solid Seat</t>
  </si>
  <si>
    <t>With Notches</t>
  </si>
  <si>
    <t>w/No Notches</t>
  </si>
  <si>
    <t>Asymetrical Long Left</t>
  </si>
  <si>
    <t>Asymetrical Long Right</t>
  </si>
  <si>
    <t>Seat with Wedge</t>
  </si>
  <si>
    <t>Anti-Thrust</t>
  </si>
  <si>
    <t>T-Mod</t>
  </si>
  <si>
    <t>I-MOD</t>
  </si>
  <si>
    <t>Standard Back</t>
  </si>
  <si>
    <t>Curved Back</t>
  </si>
  <si>
    <t>Adjustable Lumbar</t>
  </si>
  <si>
    <t>Biangular</t>
  </si>
  <si>
    <t>Medial Thigh Support</t>
  </si>
  <si>
    <t>Lateral Thigh Guides</t>
  </si>
  <si>
    <t>Trunk Supports</t>
  </si>
  <si>
    <t>Std</t>
  </si>
  <si>
    <t>Thin</t>
  </si>
  <si>
    <t>Curved</t>
  </si>
  <si>
    <t>Flat</t>
  </si>
  <si>
    <t>Headrest - 7750</t>
  </si>
  <si>
    <t>Slight Curve</t>
  </si>
  <si>
    <t>XL</t>
  </si>
  <si>
    <t>Headrest - 7755</t>
  </si>
  <si>
    <t xml:space="preserve"> Extension Pad</t>
  </si>
  <si>
    <t>Headrest - 7756</t>
  </si>
  <si>
    <t>Chubbie</t>
  </si>
  <si>
    <t>W</t>
  </si>
  <si>
    <t xml:space="preserve"> Headrest - 7760</t>
  </si>
  <si>
    <t xml:space="preserve"> Skinny</t>
  </si>
  <si>
    <t>Armrest</t>
  </si>
  <si>
    <t>Thigh Support Combo</t>
  </si>
  <si>
    <t>Arm Trough</t>
  </si>
  <si>
    <t>Leg Cradles</t>
  </si>
  <si>
    <t>Individual</t>
  </si>
  <si>
    <t>Width</t>
  </si>
  <si>
    <t>Height</t>
  </si>
  <si>
    <t>Depth</t>
  </si>
  <si>
    <t>Leg Foot Box</t>
  </si>
  <si>
    <t>One Piece</t>
  </si>
  <si>
    <t>Hi Tops</t>
  </si>
  <si>
    <t>Shoe Holder</t>
  </si>
  <si>
    <t>S/M</t>
  </si>
  <si>
    <t>M/L</t>
  </si>
  <si>
    <t xml:space="preserve">Lg </t>
  </si>
  <si>
    <t xml:space="preserve">XLg </t>
  </si>
  <si>
    <t>Trays/Lapboards</t>
  </si>
  <si>
    <t>Fit Frame</t>
  </si>
  <si>
    <t>Enter the number 1 in the red box to choose Body Dimension Diagram when filtered.</t>
  </si>
  <si>
    <t>Enter the number 1 in the red box to choose Frame Diagram when filtered.</t>
  </si>
  <si>
    <t>Enter the number 1 in the red box to choose Seating Diagram when filtered.</t>
  </si>
  <si>
    <t>SFDI - 9APH-L</t>
  </si>
  <si>
    <t>LOCKING S/A THOR LAT SUP 1" O/S ASSEMBLY</t>
  </si>
  <si>
    <t>LOCKING S/A THOR LAT SUP 2" O/S ASSEMBLY</t>
  </si>
  <si>
    <t>LOCKING S/A THOR. LAT. SUP. ASSEMBLY - STANDARD</t>
  </si>
  <si>
    <t xml:space="preserve">LOCKING S/A THOR. LAT. SUP. ASSEMBLY - EXTENDED </t>
  </si>
  <si>
    <t>Q.R. LAT. SUP. L-BRACKET ASSEMBLY - STANDARD</t>
  </si>
  <si>
    <t>Q.R. LAT. SUP. 1" OFFSET ASSEMBLY - STANDARD</t>
  </si>
  <si>
    <t>Q.R. LATERAL SUPPORT PLATE L-BRKT. - STANDARD</t>
  </si>
  <si>
    <t>Q.R. LATERAL SUPPORT PLATE 1" OFFSET - STANDARD</t>
  </si>
  <si>
    <t>FRAME CLAMPS-EE - SQUARE - THRU FRAME</t>
  </si>
  <si>
    <t>FRAME CLAMPS EE SQUARE - AROUND FRAME</t>
  </si>
  <si>
    <t>1/4" ROUND SPACER</t>
  </si>
  <si>
    <t>1/4" DUAL SLOT SPACER</t>
  </si>
  <si>
    <t>496F</t>
  </si>
  <si>
    <t xml:space="preserve">* * "Each" listings can be found under their product catagories * * </t>
  </si>
  <si>
    <t xml:space="preserve">                   </t>
  </si>
  <si>
    <t xml:space="preserve"> DIAGRAM SECTION</t>
  </si>
  <si>
    <t>I-MOD On Seat</t>
  </si>
  <si>
    <t>XSm</t>
  </si>
  <si>
    <t>SEAT-ECONO-EZE</t>
  </si>
  <si>
    <t>PUSH BUTTON S/A THORACIC SUPPORT STD 4#</t>
  </si>
  <si>
    <t>Revised February 14, 2022</t>
  </si>
  <si>
    <t>Version 6.0</t>
  </si>
  <si>
    <t>EE5L-TFOAM-E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</si>
</sst>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/d/yy;@"/>
    <numFmt numFmtId="165" formatCode="0;\-0;;@"/>
    <numFmt numFmtId="166" formatCode="&quot;$&quot;#,##0.00"/>
    <numFmt numFmtId="167" formatCode="0.0"/>
    <numFmt numFmtId="168" formatCode="0.0;[Red]0.0"/>
  </numFmts>
  <fonts count="5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color theme="0"/>
      <name val="Arial Black"/>
      <family val="2"/>
    </font>
    <font>
      <sz val="10"/>
      <name val="Arial Black"/>
      <family val="2"/>
    </font>
    <font>
      <b/>
      <sz val="9"/>
      <name val="Times New Roman"/>
      <family val="1"/>
    </font>
    <font>
      <b/>
      <sz val="20"/>
      <name val="Arial"/>
      <family val="2"/>
    </font>
    <font>
      <b/>
      <sz val="19"/>
      <name val="Arial"/>
      <family val="2"/>
    </font>
    <font>
      <b/>
      <sz val="19"/>
      <color theme="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9"/>
      <color theme="0"/>
      <name val="Arial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b/>
      <sz val="6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sz val="9.5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5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</font>
    <font>
      <sz val="10"/>
      <name val="Symbol"/>
      <family val="1"/>
      <charset val="2"/>
    </font>
    <font>
      <sz val="1"/>
      <color theme="0"/>
      <name val="Arial"/>
      <family val="2"/>
    </font>
    <font>
      <b/>
      <sz val="16"/>
      <name val="Arial"/>
      <family val="2"/>
    </font>
    <font>
      <sz val="1"/>
      <color rgb="FFFFFF00"/>
      <name val="Arial"/>
      <family val="2"/>
    </font>
    <font>
      <b/>
      <sz val="13"/>
      <name val="Arial"/>
      <family val="2"/>
    </font>
    <font>
      <sz val="9"/>
      <color rgb="FFFFFF00"/>
      <name val="Arial"/>
      <family val="2"/>
    </font>
    <font>
      <b/>
      <sz val="9"/>
      <color theme="1"/>
      <name val="Arial"/>
      <family val="2"/>
    </font>
    <font>
      <sz val="8"/>
      <color rgb="FFFFFF00"/>
      <name val="Arial"/>
      <family val="2"/>
    </font>
    <font>
      <sz val="8"/>
      <color theme="0"/>
      <name val="Arial"/>
      <family val="2"/>
    </font>
    <font>
      <vertAlign val="superscript"/>
      <sz val="9"/>
      <color rgb="FFFFFF00"/>
      <name val="Arial"/>
      <family val="2"/>
    </font>
    <font>
      <vertAlign val="superscript"/>
      <sz val="9"/>
      <color theme="0"/>
      <name val="Arial"/>
      <family val="2"/>
    </font>
    <font>
      <vertAlign val="superscript"/>
      <sz val="8"/>
      <color theme="0"/>
      <name val="Arial"/>
      <family val="2"/>
    </font>
    <font>
      <vertAlign val="superscript"/>
      <sz val="8"/>
      <color rgb="FFFFFF00"/>
      <name val="Arial"/>
      <family val="2"/>
    </font>
    <font>
      <b/>
      <sz val="9"/>
      <color rgb="FFFFFF00"/>
      <name val="Arial"/>
      <family val="2"/>
    </font>
    <font>
      <sz val="11"/>
      <color indexed="12"/>
      <name val="Arial"/>
      <family val="2"/>
    </font>
    <font>
      <b/>
      <sz val="30"/>
      <name val="Arial"/>
      <family val="2"/>
    </font>
    <font>
      <sz val="10"/>
      <color rgb="FF00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2"/>
        <bgColor indexed="64"/>
      </patternFill>
    </fill>
    <fill>
      <patternFill patternType="gray125">
        <bgColor theme="0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1397">
    <xf numFmtId="0" fontId="0" fillId="0" borderId="0" xfId="0"/>
    <xf numFmtId="0" fontId="3" fillId="1" borderId="0" xfId="0" applyFont="1" applyFill="1" applyAlignment="1"/>
    <xf numFmtId="0" fontId="6" fillId="1" borderId="0" xfId="0" applyFont="1" applyFill="1" applyBorder="1" applyAlignment="1">
      <alignment horizontal="left"/>
    </xf>
    <xf numFmtId="0" fontId="3" fillId="1" borderId="0" xfId="0" applyFont="1" applyFill="1" applyBorder="1" applyAlignment="1">
      <alignment horizontal="left"/>
    </xf>
    <xf numFmtId="164" fontId="11" fillId="4" borderId="6" xfId="0" applyNumberFormat="1" applyFont="1" applyFill="1" applyBorder="1" applyAlignment="1"/>
    <xf numFmtId="0" fontId="14" fillId="4" borderId="6" xfId="0" applyFont="1" applyFill="1" applyBorder="1" applyAlignment="1" applyProtection="1"/>
    <xf numFmtId="0" fontId="14" fillId="4" borderId="13" xfId="0" applyFont="1" applyFill="1" applyBorder="1" applyAlignment="1" applyProtection="1"/>
    <xf numFmtId="165" fontId="0" fillId="1" borderId="0" xfId="0" applyNumberFormat="1" applyFill="1" applyBorder="1"/>
    <xf numFmtId="0" fontId="16" fillId="6" borderId="21" xfId="0" applyFont="1" applyFill="1" applyBorder="1" applyAlignment="1"/>
    <xf numFmtId="0" fontId="17" fillId="6" borderId="23" xfId="0" applyFont="1" applyFill="1" applyBorder="1" applyAlignment="1">
      <alignment horizontal="center" vertical="center" wrapText="1"/>
    </xf>
    <xf numFmtId="166" fontId="13" fillId="6" borderId="21" xfId="0" applyNumberFormat="1" applyFont="1" applyFill="1" applyBorder="1" applyAlignment="1">
      <alignment horizontal="center"/>
    </xf>
    <xf numFmtId="166" fontId="13" fillId="2" borderId="23" xfId="0" applyNumberFormat="1" applyFont="1" applyFill="1" applyBorder="1" applyAlignment="1">
      <alignment horizontal="center"/>
    </xf>
    <xf numFmtId="0" fontId="0" fillId="1" borderId="0" xfId="0" applyFill="1" applyBorder="1"/>
    <xf numFmtId="49" fontId="13" fillId="6" borderId="20" xfId="0" applyNumberFormat="1" applyFont="1" applyFill="1" applyBorder="1" applyAlignment="1" applyProtection="1">
      <alignment horizontal="left"/>
      <protection locked="0"/>
    </xf>
    <xf numFmtId="0" fontId="2" fillId="6" borderId="27" xfId="0" applyFont="1" applyFill="1" applyBorder="1" applyAlignment="1"/>
    <xf numFmtId="0" fontId="18" fillId="6" borderId="28" xfId="0" applyFont="1" applyFill="1" applyBorder="1" applyAlignment="1">
      <alignment horizontal="center" wrapText="1"/>
    </xf>
    <xf numFmtId="166" fontId="13" fillId="6" borderId="28" xfId="0" applyNumberFormat="1" applyFont="1" applyFill="1" applyBorder="1" applyAlignment="1">
      <alignment horizontal="center" wrapText="1"/>
    </xf>
    <xf numFmtId="0" fontId="13" fillId="6" borderId="28" xfId="0" applyFont="1" applyFill="1" applyBorder="1" applyAlignment="1">
      <alignment horizontal="center"/>
    </xf>
    <xf numFmtId="0" fontId="0" fillId="0" borderId="0" xfId="0" applyFill="1"/>
    <xf numFmtId="165" fontId="19" fillId="1" borderId="0" xfId="0" applyNumberFormat="1" applyFont="1" applyFill="1" applyBorder="1"/>
    <xf numFmtId="0" fontId="0" fillId="0" borderId="31" xfId="0" applyFont="1" applyBorder="1"/>
    <xf numFmtId="0" fontId="0" fillId="0" borderId="32" xfId="0" applyFont="1" applyBorder="1" applyAlignment="1" applyProtection="1">
      <alignment vertical="center"/>
    </xf>
    <xf numFmtId="0" fontId="0" fillId="0" borderId="33" xfId="0" applyFont="1" applyBorder="1" applyAlignment="1" applyProtection="1">
      <alignment vertical="center"/>
      <protection locked="0"/>
    </xf>
    <xf numFmtId="0" fontId="0" fillId="0" borderId="31" xfId="0" applyFont="1" applyBorder="1" applyAlignment="1">
      <alignment horizontal="center" vertical="center"/>
    </xf>
    <xf numFmtId="166" fontId="0" fillId="0" borderId="33" xfId="0" applyNumberFormat="1" applyFont="1" applyBorder="1" applyProtection="1">
      <protection locked="0"/>
    </xf>
    <xf numFmtId="166" fontId="2" fillId="0" borderId="33" xfId="0" applyNumberFormat="1" applyFont="1" applyBorder="1" applyProtection="1"/>
    <xf numFmtId="166" fontId="0" fillId="0" borderId="0" xfId="0" applyNumberFormat="1"/>
    <xf numFmtId="0" fontId="3" fillId="0" borderId="0" xfId="0" applyFont="1"/>
    <xf numFmtId="0" fontId="19" fillId="1" borderId="0" xfId="0" applyFont="1" applyFill="1" applyBorder="1"/>
    <xf numFmtId="0" fontId="0" fillId="0" borderId="36" xfId="0" applyFont="1" applyBorder="1"/>
    <xf numFmtId="0" fontId="0" fillId="0" borderId="37" xfId="0" applyFont="1" applyFill="1" applyBorder="1" applyAlignment="1" applyProtection="1">
      <alignment vertical="center"/>
    </xf>
    <xf numFmtId="0" fontId="0" fillId="0" borderId="38" xfId="0" applyFont="1" applyFill="1" applyBorder="1" applyAlignment="1" applyProtection="1">
      <alignment vertical="center"/>
      <protection locked="0"/>
    </xf>
    <xf numFmtId="0" fontId="0" fillId="0" borderId="36" xfId="0" applyFont="1" applyBorder="1" applyAlignment="1">
      <alignment horizontal="center" vertical="center"/>
    </xf>
    <xf numFmtId="166" fontId="2" fillId="0" borderId="38" xfId="0" applyNumberFormat="1" applyFont="1" applyBorder="1" applyProtection="1"/>
    <xf numFmtId="0" fontId="3" fillId="0" borderId="37" xfId="0" applyFont="1" applyBorder="1" applyAlignment="1" applyProtection="1">
      <alignment vertical="center"/>
    </xf>
    <xf numFmtId="0" fontId="0" fillId="0" borderId="38" xfId="0" applyFont="1" applyBorder="1" applyAlignment="1" applyProtection="1">
      <alignment vertical="center"/>
      <protection locked="0"/>
    </xf>
    <xf numFmtId="0" fontId="0" fillId="0" borderId="37" xfId="0" applyFont="1" applyBorder="1" applyAlignment="1" applyProtection="1">
      <alignment vertical="center"/>
    </xf>
    <xf numFmtId="49" fontId="0" fillId="0" borderId="36" xfId="0" applyNumberFormat="1" applyFont="1" applyBorder="1" applyAlignment="1"/>
    <xf numFmtId="0" fontId="0" fillId="0" borderId="38" xfId="0" applyFont="1" applyBorder="1" applyAlignment="1">
      <alignment horizontal="center" vertical="center"/>
    </xf>
    <xf numFmtId="0" fontId="0" fillId="0" borderId="36" xfId="0" applyBorder="1"/>
    <xf numFmtId="0" fontId="3" fillId="0" borderId="39" xfId="0" applyFont="1" applyFill="1" applyBorder="1" applyProtection="1">
      <protection locked="0"/>
    </xf>
    <xf numFmtId="0" fontId="3" fillId="0" borderId="40" xfId="0" applyFont="1" applyFill="1" applyBorder="1" applyAlignment="1" applyProtection="1">
      <protection locked="0"/>
    </xf>
    <xf numFmtId="0" fontId="0" fillId="0" borderId="38" xfId="0" applyFont="1" applyFill="1" applyBorder="1" applyAlignment="1" applyProtection="1">
      <alignment vertical="center"/>
    </xf>
    <xf numFmtId="0" fontId="0" fillId="0" borderId="36" xfId="0" applyFont="1" applyFill="1" applyBorder="1" applyAlignment="1" applyProtection="1">
      <alignment vertical="center"/>
      <protection locked="0"/>
    </xf>
    <xf numFmtId="49" fontId="0" fillId="0" borderId="36" xfId="0" applyNumberFormat="1" applyFont="1" applyFill="1" applyBorder="1" applyAlignment="1">
      <alignment vertical="center"/>
    </xf>
    <xf numFmtId="166" fontId="0" fillId="0" borderId="38" xfId="0" applyNumberFormat="1" applyFont="1" applyBorder="1" applyAlignment="1">
      <alignment horizontal="right" vertical="center"/>
    </xf>
    <xf numFmtId="49" fontId="3" fillId="0" borderId="42" xfId="0" applyNumberFormat="1" applyFont="1" applyFill="1" applyBorder="1" applyProtection="1">
      <protection locked="0"/>
    </xf>
    <xf numFmtId="0" fontId="21" fillId="0" borderId="40" xfId="2" applyFont="1" applyBorder="1" applyAlignment="1" applyProtection="1">
      <alignment horizontal="center"/>
      <protection locked="0"/>
    </xf>
    <xf numFmtId="166" fontId="3" fillId="0" borderId="40" xfId="0" applyNumberFormat="1" applyFont="1" applyBorder="1" applyAlignment="1" applyProtection="1">
      <alignment horizontal="right"/>
      <protection locked="0"/>
    </xf>
    <xf numFmtId="166" fontId="2" fillId="0" borderId="40" xfId="0" applyNumberFormat="1" applyFont="1" applyBorder="1" applyProtection="1"/>
    <xf numFmtId="0" fontId="22" fillId="6" borderId="45" xfId="0" applyFont="1" applyFill="1" applyBorder="1" applyAlignment="1" applyProtection="1">
      <alignment horizontal="center" vertical="center" wrapText="1"/>
    </xf>
    <xf numFmtId="0" fontId="3" fillId="6" borderId="28" xfId="0" applyFont="1" applyFill="1" applyBorder="1" applyAlignment="1" applyProtection="1">
      <alignment horizontal="center"/>
    </xf>
    <xf numFmtId="166" fontId="3" fillId="6" borderId="28" xfId="0" applyNumberFormat="1" applyFont="1" applyFill="1" applyBorder="1" applyProtection="1"/>
    <xf numFmtId="0" fontId="3" fillId="6" borderId="28" xfId="0" applyFont="1" applyFill="1" applyBorder="1" applyProtection="1">
      <protection locked="0"/>
    </xf>
    <xf numFmtId="0" fontId="3" fillId="0" borderId="0" xfId="0" applyFont="1" applyFill="1"/>
    <xf numFmtId="0" fontId="19" fillId="1" borderId="46" xfId="0" applyFont="1" applyFill="1" applyBorder="1"/>
    <xf numFmtId="0" fontId="0" fillId="0" borderId="32" xfId="0" applyFont="1" applyBorder="1" applyAlignment="1" applyProtection="1">
      <alignment vertical="center"/>
      <protection locked="0"/>
    </xf>
    <xf numFmtId="0" fontId="16" fillId="0" borderId="33" xfId="0" applyFont="1" applyBorder="1" applyAlignment="1" applyProtection="1">
      <alignment horizontal="center" vertical="center"/>
      <protection locked="0"/>
    </xf>
    <xf numFmtId="166" fontId="0" fillId="0" borderId="33" xfId="0" applyNumberFormat="1" applyFont="1" applyBorder="1" applyProtection="1"/>
    <xf numFmtId="0" fontId="0" fillId="0" borderId="31" xfId="0" applyFont="1" applyFill="1" applyBorder="1"/>
    <xf numFmtId="0" fontId="0" fillId="0" borderId="32" xfId="0" applyFont="1" applyFill="1" applyBorder="1" applyAlignment="1" applyProtection="1">
      <alignment vertical="center"/>
      <protection locked="0"/>
    </xf>
    <xf numFmtId="0" fontId="16" fillId="0" borderId="33" xfId="0" applyFont="1" applyFill="1" applyBorder="1" applyAlignment="1" applyProtection="1">
      <alignment horizontal="center" vertical="center"/>
      <protection locked="0"/>
    </xf>
    <xf numFmtId="0" fontId="0" fillId="0" borderId="31" xfId="0" applyFont="1" applyFill="1" applyBorder="1" applyAlignment="1">
      <alignment horizontal="center" vertical="center"/>
    </xf>
    <xf numFmtId="166" fontId="0" fillId="0" borderId="33" xfId="0" applyNumberFormat="1" applyFont="1" applyFill="1" applyBorder="1" applyProtection="1">
      <protection locked="0"/>
    </xf>
    <xf numFmtId="0" fontId="0" fillId="0" borderId="37" xfId="0" applyFont="1" applyBorder="1" applyAlignment="1" applyProtection="1">
      <alignment vertical="center"/>
      <protection locked="0"/>
    </xf>
    <xf numFmtId="0" fontId="16" fillId="0" borderId="38" xfId="0" applyFont="1" applyBorder="1" applyAlignment="1" applyProtection="1">
      <alignment horizontal="center" vertical="center"/>
      <protection locked="0"/>
    </xf>
    <xf numFmtId="165" fontId="19" fillId="1" borderId="46" xfId="0" applyNumberFormat="1" applyFont="1" applyFill="1" applyBorder="1"/>
    <xf numFmtId="0" fontId="0" fillId="0" borderId="40" xfId="0" applyFont="1" applyFill="1" applyBorder="1" applyProtection="1">
      <protection locked="0"/>
    </xf>
    <xf numFmtId="0" fontId="16" fillId="0" borderId="40" xfId="0" applyFont="1" applyFill="1" applyBorder="1" applyAlignment="1" applyProtection="1">
      <alignment horizontal="center"/>
      <protection locked="0"/>
    </xf>
    <xf numFmtId="0" fontId="0" fillId="0" borderId="37" xfId="0" applyBorder="1" applyAlignment="1" applyProtection="1">
      <alignment vertical="center"/>
      <protection locked="0"/>
    </xf>
    <xf numFmtId="167" fontId="19" fillId="1" borderId="46" xfId="0" applyNumberFormat="1" applyFont="1" applyFill="1" applyBorder="1"/>
    <xf numFmtId="49" fontId="0" fillId="0" borderId="36" xfId="0" applyNumberFormat="1" applyFont="1" applyBorder="1" applyAlignment="1">
      <alignment vertical="center"/>
    </xf>
    <xf numFmtId="0" fontId="3" fillId="0" borderId="40" xfId="0" applyFont="1" applyFill="1" applyBorder="1" applyProtection="1">
      <protection locked="0"/>
    </xf>
    <xf numFmtId="0" fontId="0" fillId="0" borderId="37" xfId="0" applyFont="1" applyBorder="1" applyAlignment="1" applyProtection="1">
      <alignment vertical="center" wrapText="1"/>
      <protection locked="0"/>
    </xf>
    <xf numFmtId="0" fontId="0" fillId="0" borderId="37" xfId="0" applyFont="1" applyFill="1" applyBorder="1" applyAlignment="1" applyProtection="1">
      <alignment vertical="center"/>
      <protection locked="0"/>
    </xf>
    <xf numFmtId="0" fontId="16" fillId="0" borderId="38" xfId="0" applyFont="1" applyFill="1" applyBorder="1" applyAlignment="1" applyProtection="1">
      <alignment horizontal="center" vertical="center"/>
      <protection locked="0"/>
    </xf>
    <xf numFmtId="0" fontId="0" fillId="0" borderId="36" xfId="0" applyFont="1" applyFill="1" applyBorder="1" applyAlignment="1">
      <alignment horizontal="center" vertical="center"/>
    </xf>
    <xf numFmtId="0" fontId="3" fillId="0" borderId="37" xfId="0" applyFont="1" applyFill="1" applyBorder="1" applyAlignment="1" applyProtection="1">
      <alignment vertical="center"/>
      <protection locked="0"/>
    </xf>
    <xf numFmtId="49" fontId="0" fillId="0" borderId="36" xfId="0" applyNumberFormat="1" applyFont="1" applyFill="1" applyBorder="1"/>
    <xf numFmtId="0" fontId="0" fillId="0" borderId="37" xfId="0" applyFont="1" applyFill="1" applyBorder="1" applyProtection="1">
      <protection locked="0"/>
    </xf>
    <xf numFmtId="0" fontId="16" fillId="0" borderId="38" xfId="0" applyFont="1" applyFill="1" applyBorder="1" applyAlignment="1" applyProtection="1">
      <alignment horizontal="center"/>
      <protection locked="0"/>
    </xf>
    <xf numFmtId="0" fontId="0" fillId="0" borderId="36" xfId="0" applyFont="1" applyFill="1" applyBorder="1" applyAlignment="1">
      <alignment horizontal="center"/>
    </xf>
    <xf numFmtId="49" fontId="0" fillId="0" borderId="42" xfId="0" applyNumberFormat="1" applyFont="1" applyFill="1" applyBorder="1"/>
    <xf numFmtId="0" fontId="0" fillId="0" borderId="37" xfId="0" applyFont="1" applyFill="1" applyBorder="1" applyAlignment="1" applyProtection="1">
      <alignment horizontal="left"/>
      <protection locked="0"/>
    </xf>
    <xf numFmtId="0" fontId="0" fillId="0" borderId="38" xfId="0" applyFont="1" applyFill="1" applyBorder="1" applyAlignment="1" applyProtection="1">
      <alignment horizontal="left"/>
      <protection locked="0"/>
    </xf>
    <xf numFmtId="0" fontId="0" fillId="0" borderId="39" xfId="0" applyFill="1" applyBorder="1" applyAlignment="1" applyProtection="1">
      <alignment horizontal="left"/>
      <protection locked="0"/>
    </xf>
    <xf numFmtId="0" fontId="0" fillId="0" borderId="40" xfId="0" applyFont="1" applyFill="1" applyBorder="1" applyAlignment="1" applyProtection="1">
      <alignment horizontal="left"/>
      <protection locked="0"/>
    </xf>
    <xf numFmtId="0" fontId="0" fillId="0" borderId="42" xfId="0" applyFill="1" applyBorder="1" applyAlignment="1">
      <alignment horizontal="center"/>
    </xf>
    <xf numFmtId="0" fontId="3" fillId="0" borderId="40" xfId="0" applyFont="1" applyFill="1" applyBorder="1" applyAlignment="1" applyProtection="1">
      <alignment horizontal="center"/>
      <protection locked="0"/>
    </xf>
    <xf numFmtId="166" fontId="3" fillId="0" borderId="40" xfId="0" applyNumberFormat="1" applyFont="1" applyFill="1" applyBorder="1" applyProtection="1">
      <protection locked="0"/>
    </xf>
    <xf numFmtId="49" fontId="16" fillId="6" borderId="45" xfId="0" applyNumberFormat="1" applyFont="1" applyFill="1" applyBorder="1" applyAlignment="1" applyProtection="1">
      <alignment wrapText="1"/>
    </xf>
    <xf numFmtId="0" fontId="16" fillId="6" borderId="45" xfId="0" applyFont="1" applyFill="1" applyBorder="1" applyAlignment="1" applyProtection="1">
      <alignment wrapText="1"/>
    </xf>
    <xf numFmtId="0" fontId="17" fillId="6" borderId="28" xfId="0" applyFont="1" applyFill="1" applyBorder="1" applyAlignment="1" applyProtection="1">
      <alignment horizontal="center" wrapText="1"/>
    </xf>
    <xf numFmtId="0" fontId="22" fillId="6" borderId="28" xfId="0" applyFont="1" applyFill="1" applyBorder="1" applyAlignment="1" applyProtection="1">
      <alignment horizontal="center" wrapText="1"/>
    </xf>
    <xf numFmtId="49" fontId="0" fillId="0" borderId="31" xfId="0" applyNumberFormat="1" applyFont="1" applyBorder="1" applyAlignment="1">
      <alignment vertical="center"/>
    </xf>
    <xf numFmtId="0" fontId="0" fillId="0" borderId="38" xfId="0" applyBorder="1" applyAlignment="1" applyProtection="1">
      <alignment horizontal="left" vertical="center"/>
      <protection locked="0"/>
    </xf>
    <xf numFmtId="0" fontId="0" fillId="0" borderId="36" xfId="0" applyFont="1" applyBorder="1" applyAlignment="1">
      <alignment vertical="center"/>
    </xf>
    <xf numFmtId="0" fontId="0" fillId="0" borderId="40" xfId="0" applyFont="1" applyBorder="1" applyProtection="1">
      <protection locked="0"/>
    </xf>
    <xf numFmtId="0" fontId="23" fillId="0" borderId="40" xfId="2" quotePrefix="1" applyFont="1" applyBorder="1" applyAlignment="1" applyProtection="1">
      <alignment horizontal="center"/>
      <protection locked="0"/>
    </xf>
    <xf numFmtId="49" fontId="3" fillId="0" borderId="42" xfId="0" applyNumberFormat="1" applyFont="1" applyBorder="1" applyProtection="1">
      <protection locked="0"/>
    </xf>
    <xf numFmtId="0" fontId="3" fillId="0" borderId="40" xfId="0" applyFont="1" applyBorder="1" applyProtection="1">
      <protection locked="0"/>
    </xf>
    <xf numFmtId="0" fontId="24" fillId="0" borderId="40" xfId="2" quotePrefix="1" applyFont="1" applyBorder="1" applyAlignment="1" applyProtection="1">
      <alignment horizontal="center"/>
      <protection locked="0"/>
    </xf>
    <xf numFmtId="0" fontId="3" fillId="0" borderId="40" xfId="0" applyFont="1" applyBorder="1" applyAlignment="1" applyProtection="1">
      <alignment horizontal="center"/>
      <protection locked="0"/>
    </xf>
    <xf numFmtId="166" fontId="3" fillId="0" borderId="40" xfId="0" applyNumberFormat="1" applyFont="1" applyBorder="1" applyProtection="1">
      <protection locked="0"/>
    </xf>
    <xf numFmtId="49" fontId="16" fillId="9" borderId="45" xfId="0" applyNumberFormat="1" applyFont="1" applyFill="1" applyBorder="1" applyProtection="1"/>
    <xf numFmtId="0" fontId="17" fillId="9" borderId="28" xfId="0" applyFont="1" applyFill="1" applyBorder="1" applyAlignment="1" applyProtection="1"/>
    <xf numFmtId="0" fontId="16" fillId="9" borderId="28" xfId="0" applyFont="1" applyFill="1" applyBorder="1" applyAlignment="1" applyProtection="1"/>
    <xf numFmtId="0" fontId="17" fillId="9" borderId="28" xfId="0" applyFont="1" applyFill="1" applyBorder="1" applyAlignment="1" applyProtection="1">
      <alignment horizontal="center" vertical="center" wrapText="1"/>
    </xf>
    <xf numFmtId="166" fontId="3" fillId="9" borderId="28" xfId="0" applyNumberFormat="1" applyFont="1" applyFill="1" applyBorder="1" applyProtection="1"/>
    <xf numFmtId="166" fontId="13" fillId="9" borderId="28" xfId="0" applyNumberFormat="1" applyFont="1" applyFill="1" applyBorder="1" applyProtection="1"/>
    <xf numFmtId="49" fontId="16" fillId="0" borderId="48" xfId="0" applyNumberFormat="1" applyFont="1" applyFill="1" applyBorder="1" applyProtection="1"/>
    <xf numFmtId="0" fontId="17" fillId="0" borderId="49" xfId="0" applyFont="1" applyFill="1" applyBorder="1" applyAlignment="1" applyProtection="1"/>
    <xf numFmtId="0" fontId="16" fillId="0" borderId="49" xfId="0" applyFont="1" applyFill="1" applyBorder="1" applyAlignment="1" applyProtection="1"/>
    <xf numFmtId="0" fontId="17" fillId="0" borderId="49" xfId="0" applyFont="1" applyFill="1" applyBorder="1" applyAlignment="1" applyProtection="1">
      <alignment horizontal="center" wrapText="1"/>
    </xf>
    <xf numFmtId="166" fontId="3" fillId="0" borderId="49" xfId="0" applyNumberFormat="1" applyFont="1" applyFill="1" applyBorder="1" applyProtection="1"/>
    <xf numFmtId="166" fontId="16" fillId="0" borderId="49" xfId="0" applyNumberFormat="1" applyFont="1" applyFill="1" applyBorder="1" applyProtection="1"/>
    <xf numFmtId="49" fontId="16" fillId="6" borderId="21" xfId="0" applyNumberFormat="1" applyFont="1" applyFill="1" applyBorder="1" applyAlignment="1" applyProtection="1">
      <protection locked="0"/>
    </xf>
    <xf numFmtId="0" fontId="16" fillId="6" borderId="45" xfId="0" applyFont="1" applyFill="1" applyBorder="1" applyAlignment="1" applyProtection="1"/>
    <xf numFmtId="0" fontId="0" fillId="0" borderId="16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3" fillId="0" borderId="37" xfId="0" applyFont="1" applyBorder="1" applyAlignment="1" applyProtection="1">
      <alignment vertical="center"/>
      <protection locked="0"/>
    </xf>
    <xf numFmtId="49" fontId="0" fillId="0" borderId="36" xfId="0" applyNumberFormat="1" applyBorder="1" applyAlignment="1">
      <alignment vertical="center"/>
    </xf>
    <xf numFmtId="49" fontId="0" fillId="0" borderId="38" xfId="0" applyNumberFormat="1" applyFont="1" applyBorder="1" applyAlignment="1">
      <alignment vertical="center"/>
    </xf>
    <xf numFmtId="0" fontId="25" fillId="3" borderId="40" xfId="0" applyFont="1" applyFill="1" applyBorder="1" applyAlignment="1" applyProtection="1">
      <alignment horizontal="left" vertical="center"/>
      <protection locked="0"/>
    </xf>
    <xf numFmtId="0" fontId="0" fillId="0" borderId="37" xfId="0" applyFont="1" applyFill="1" applyBorder="1" applyAlignment="1" applyProtection="1">
      <alignment horizontal="left" vertical="center"/>
      <protection locked="0"/>
    </xf>
    <xf numFmtId="0" fontId="0" fillId="0" borderId="38" xfId="0" applyFont="1" applyFill="1" applyBorder="1" applyAlignment="1" applyProtection="1">
      <alignment vertical="center" wrapText="1"/>
      <protection locked="0"/>
    </xf>
    <xf numFmtId="0" fontId="0" fillId="0" borderId="0" xfId="0" applyFont="1"/>
    <xf numFmtId="0" fontId="0" fillId="0" borderId="14" xfId="0" applyFont="1" applyFill="1" applyBorder="1" applyAlignment="1">
      <alignment horizontal="center" vertical="center"/>
    </xf>
    <xf numFmtId="0" fontId="0" fillId="0" borderId="38" xfId="0" applyFont="1" applyFill="1" applyBorder="1" applyAlignment="1">
      <alignment horizontal="center" vertical="center"/>
    </xf>
    <xf numFmtId="0" fontId="0" fillId="0" borderId="37" xfId="0" applyFont="1" applyFill="1" applyBorder="1" applyAlignment="1" applyProtection="1">
      <alignment horizontal="left" vertical="center" wrapText="1"/>
      <protection locked="0"/>
    </xf>
    <xf numFmtId="0" fontId="0" fillId="0" borderId="38" xfId="0" applyFont="1" applyFill="1" applyBorder="1" applyAlignment="1">
      <alignment horizontal="center"/>
    </xf>
    <xf numFmtId="0" fontId="0" fillId="0" borderId="37" xfId="0" applyFont="1" applyFill="1" applyBorder="1" applyAlignment="1" applyProtection="1">
      <alignment vertical="center" wrapText="1"/>
      <protection locked="0"/>
    </xf>
    <xf numFmtId="49" fontId="0" fillId="0" borderId="38" xfId="0" applyNumberFormat="1" applyFont="1" applyFill="1" applyBorder="1" applyAlignment="1">
      <alignment vertical="center"/>
    </xf>
    <xf numFmtId="0" fontId="0" fillId="0" borderId="16" xfId="0" applyFont="1" applyFill="1" applyBorder="1" applyAlignment="1" applyProtection="1">
      <alignment vertical="center"/>
      <protection locked="0"/>
    </xf>
    <xf numFmtId="49" fontId="3" fillId="3" borderId="42" xfId="0" applyNumberFormat="1" applyFont="1" applyFill="1" applyBorder="1" applyProtection="1">
      <protection locked="0"/>
    </xf>
    <xf numFmtId="0" fontId="3" fillId="3" borderId="40" xfId="0" applyFont="1" applyFill="1" applyBorder="1" applyProtection="1">
      <protection locked="0"/>
    </xf>
    <xf numFmtId="0" fontId="0" fillId="0" borderId="37" xfId="0" applyBorder="1" applyAlignment="1" applyProtection="1">
      <alignment vertical="center" wrapText="1"/>
      <protection locked="0"/>
    </xf>
    <xf numFmtId="0" fontId="0" fillId="0" borderId="42" xfId="0" applyFont="1" applyFill="1" applyBorder="1" applyProtection="1">
      <protection locked="0"/>
    </xf>
    <xf numFmtId="0" fontId="3" fillId="0" borderId="42" xfId="0" applyFont="1" applyFill="1" applyBorder="1" applyProtection="1">
      <protection locked="0"/>
    </xf>
    <xf numFmtId="0" fontId="0" fillId="0" borderId="37" xfId="0" applyFont="1" applyBorder="1" applyAlignment="1" applyProtection="1">
      <protection locked="0"/>
    </xf>
    <xf numFmtId="0" fontId="3" fillId="0" borderId="40" xfId="0" applyFont="1" applyBorder="1" applyAlignment="1" applyProtection="1">
      <alignment wrapText="1"/>
      <protection locked="0"/>
    </xf>
    <xf numFmtId="0" fontId="24" fillId="3" borderId="40" xfId="2" applyFont="1" applyFill="1" applyBorder="1" applyAlignment="1" applyProtection="1">
      <alignment horizontal="center"/>
      <protection locked="0"/>
    </xf>
    <xf numFmtId="0" fontId="17" fillId="9" borderId="28" xfId="0" applyFont="1" applyFill="1" applyBorder="1" applyAlignment="1" applyProtection="1">
      <alignment wrapText="1"/>
    </xf>
    <xf numFmtId="0" fontId="3" fillId="9" borderId="28" xfId="0" applyFont="1" applyFill="1" applyBorder="1" applyAlignment="1" applyProtection="1"/>
    <xf numFmtId="166" fontId="2" fillId="9" borderId="28" xfId="0" applyNumberFormat="1" applyFont="1" applyFill="1" applyBorder="1" applyProtection="1"/>
    <xf numFmtId="49" fontId="3" fillId="0" borderId="48" xfId="0" applyNumberFormat="1" applyFont="1" applyFill="1" applyBorder="1" applyProtection="1"/>
    <xf numFmtId="0" fontId="17" fillId="0" borderId="49" xfId="0" applyFont="1" applyFill="1" applyBorder="1" applyAlignment="1" applyProtection="1">
      <alignment wrapText="1"/>
    </xf>
    <xf numFmtId="0" fontId="3" fillId="0" borderId="49" xfId="0" applyFont="1" applyFill="1" applyBorder="1" applyAlignment="1" applyProtection="1"/>
    <xf numFmtId="0" fontId="17" fillId="0" borderId="0" xfId="0" applyFont="1" applyFill="1" applyBorder="1" applyAlignment="1" applyProtection="1">
      <alignment horizontal="center" wrapText="1"/>
    </xf>
    <xf numFmtId="165" fontId="26" fillId="1" borderId="0" xfId="0" applyNumberFormat="1" applyFont="1" applyFill="1" applyBorder="1" applyAlignment="1" applyProtection="1">
      <alignment horizontal="center"/>
    </xf>
    <xf numFmtId="0" fontId="0" fillId="6" borderId="24" xfId="0" applyFont="1" applyFill="1" applyBorder="1"/>
    <xf numFmtId="0" fontId="0" fillId="0" borderId="32" xfId="0" applyBorder="1" applyAlignment="1" applyProtection="1">
      <alignment vertical="center"/>
      <protection locked="0"/>
    </xf>
    <xf numFmtId="0" fontId="27" fillId="0" borderId="37" xfId="0" applyFont="1" applyBorder="1" applyAlignment="1" applyProtection="1">
      <alignment vertical="center"/>
      <protection locked="0"/>
    </xf>
    <xf numFmtId="0" fontId="16" fillId="0" borderId="38" xfId="0" applyFont="1" applyBorder="1" applyAlignment="1" applyProtection="1">
      <alignment horizontal="center" vertical="center"/>
    </xf>
    <xf numFmtId="49" fontId="0" fillId="0" borderId="43" xfId="0" applyNumberFormat="1" applyFont="1" applyFill="1" applyBorder="1" applyAlignment="1">
      <alignment vertical="center"/>
    </xf>
    <xf numFmtId="0" fontId="0" fillId="0" borderId="43" xfId="0" applyFont="1" applyFill="1" applyBorder="1" applyAlignment="1" applyProtection="1">
      <alignment vertical="center"/>
      <protection locked="0"/>
    </xf>
    <xf numFmtId="0" fontId="0" fillId="0" borderId="40" xfId="0" applyFont="1" applyFill="1" applyBorder="1" applyAlignment="1" applyProtection="1">
      <alignment horizontal="center" vertical="center"/>
      <protection locked="0"/>
    </xf>
    <xf numFmtId="0" fontId="0" fillId="0" borderId="42" xfId="0" applyFont="1" applyBorder="1" applyAlignment="1">
      <alignment horizontal="center" vertical="center"/>
    </xf>
    <xf numFmtId="166" fontId="0" fillId="0" borderId="42" xfId="0" applyNumberFormat="1" applyFont="1" applyBorder="1" applyAlignment="1">
      <alignment horizontal="right" vertical="center"/>
    </xf>
    <xf numFmtId="166" fontId="3" fillId="0" borderId="40" xfId="0" applyNumberFormat="1" applyFont="1" applyBorder="1" applyProtection="1"/>
    <xf numFmtId="49" fontId="16" fillId="6" borderId="52" xfId="0" applyNumberFormat="1" applyFont="1" applyFill="1" applyBorder="1" applyAlignment="1" applyProtection="1"/>
    <xf numFmtId="49" fontId="16" fillId="6" borderId="24" xfId="0" applyNumberFormat="1" applyFont="1" applyFill="1" applyBorder="1" applyAlignment="1" applyProtection="1">
      <alignment horizontal="center"/>
    </xf>
    <xf numFmtId="49" fontId="16" fillId="6" borderId="28" xfId="0" applyNumberFormat="1" applyFont="1" applyFill="1" applyBorder="1" applyAlignment="1" applyProtection="1"/>
    <xf numFmtId="49" fontId="16" fillId="6" borderId="45" xfId="0" applyNumberFormat="1" applyFont="1" applyFill="1" applyBorder="1" applyAlignment="1" applyProtection="1"/>
    <xf numFmtId="0" fontId="3" fillId="0" borderId="40" xfId="0" applyFont="1" applyBorder="1" applyAlignment="1" applyProtection="1">
      <protection locked="0"/>
    </xf>
    <xf numFmtId="166" fontId="3" fillId="0" borderId="40" xfId="0" applyNumberFormat="1" applyFont="1" applyFill="1" applyBorder="1" applyAlignment="1" applyProtection="1">
      <alignment horizontal="right"/>
      <protection locked="0"/>
    </xf>
    <xf numFmtId="0" fontId="22" fillId="6" borderId="28" xfId="0" applyFont="1" applyFill="1" applyBorder="1" applyAlignment="1" applyProtection="1">
      <alignment horizontal="center"/>
    </xf>
    <xf numFmtId="0" fontId="0" fillId="0" borderId="37" xfId="0" applyFont="1" applyBorder="1" applyAlignment="1">
      <alignment vertical="center"/>
    </xf>
    <xf numFmtId="0" fontId="0" fillId="0" borderId="37" xfId="0" applyFont="1" applyBorder="1" applyAlignment="1" applyProtection="1">
      <alignment horizontal="left" vertical="center" wrapText="1"/>
      <protection locked="0"/>
    </xf>
    <xf numFmtId="0" fontId="3" fillId="0" borderId="38" xfId="0" applyFont="1" applyBorder="1" applyAlignment="1" applyProtection="1">
      <alignment horizontal="left" vertical="center" wrapText="1"/>
      <protection locked="0"/>
    </xf>
    <xf numFmtId="0" fontId="0" fillId="0" borderId="38" xfId="0" applyFont="1" applyBorder="1" applyAlignment="1">
      <alignment horizontal="center"/>
    </xf>
    <xf numFmtId="0" fontId="0" fillId="0" borderId="36" xfId="0" applyFont="1" applyBorder="1" applyAlignment="1">
      <alignment horizontal="center"/>
    </xf>
    <xf numFmtId="0" fontId="3" fillId="0" borderId="37" xfId="0" applyFont="1" applyBorder="1" applyAlignment="1" applyProtection="1">
      <alignment horizontal="left" vertical="center" wrapText="1"/>
      <protection locked="0"/>
    </xf>
    <xf numFmtId="166" fontId="0" fillId="0" borderId="38" xfId="0" applyNumberFormat="1" applyFont="1" applyBorder="1" applyAlignment="1">
      <alignment vertical="center"/>
    </xf>
    <xf numFmtId="0" fontId="3" fillId="0" borderId="49" xfId="0" applyFont="1" applyBorder="1" applyProtection="1">
      <protection locked="0"/>
    </xf>
    <xf numFmtId="0" fontId="3" fillId="0" borderId="49" xfId="0" applyFont="1" applyBorder="1" applyAlignment="1" applyProtection="1">
      <protection locked="0"/>
    </xf>
    <xf numFmtId="0" fontId="3" fillId="0" borderId="49" xfId="0" applyFont="1" applyBorder="1" applyAlignment="1" applyProtection="1">
      <alignment horizontal="center"/>
      <protection locked="0"/>
    </xf>
    <xf numFmtId="166" fontId="3" fillId="0" borderId="49" xfId="0" applyNumberFormat="1" applyFont="1" applyBorder="1" applyProtection="1">
      <protection locked="0"/>
    </xf>
    <xf numFmtId="166" fontId="0" fillId="0" borderId="37" xfId="0" applyNumberFormat="1" applyFont="1" applyBorder="1" applyAlignment="1">
      <alignment horizontal="right" vertical="center"/>
    </xf>
    <xf numFmtId="49" fontId="0" fillId="0" borderId="42" xfId="0" applyNumberFormat="1" applyBorder="1" applyAlignment="1">
      <alignment vertical="center"/>
    </xf>
    <xf numFmtId="0" fontId="0" fillId="0" borderId="39" xfId="0" applyFont="1" applyBorder="1" applyAlignment="1" applyProtection="1">
      <alignment vertical="center"/>
      <protection locked="0"/>
    </xf>
    <xf numFmtId="0" fontId="0" fillId="0" borderId="40" xfId="0" applyFont="1" applyBorder="1" applyAlignment="1" applyProtection="1">
      <alignment vertical="center"/>
      <protection locked="0"/>
    </xf>
    <xf numFmtId="49" fontId="16" fillId="6" borderId="20" xfId="0" applyNumberFormat="1" applyFont="1" applyFill="1" applyBorder="1" applyProtection="1">
      <protection locked="0"/>
    </xf>
    <xf numFmtId="0" fontId="3" fillId="6" borderId="21" xfId="0" applyFont="1" applyFill="1" applyBorder="1" applyProtection="1">
      <protection locked="0"/>
    </xf>
    <xf numFmtId="0" fontId="3" fillId="6" borderId="45" xfId="0" applyFont="1" applyFill="1" applyBorder="1" applyAlignment="1" applyProtection="1">
      <protection locked="0"/>
    </xf>
    <xf numFmtId="0" fontId="3" fillId="6" borderId="28" xfId="0" applyFont="1" applyFill="1" applyBorder="1" applyAlignment="1" applyProtection="1">
      <alignment horizontal="center"/>
      <protection locked="0"/>
    </xf>
    <xf numFmtId="0" fontId="3" fillId="0" borderId="38" xfId="0" applyFont="1" applyBorder="1"/>
    <xf numFmtId="0" fontId="3" fillId="0" borderId="38" xfId="0" applyFont="1" applyBorder="1" applyAlignment="1" applyProtection="1">
      <protection locked="0"/>
    </xf>
    <xf numFmtId="49" fontId="3" fillId="0" borderId="0" xfId="0" applyNumberFormat="1" applyFont="1" applyBorder="1" applyProtection="1">
      <protection locked="0"/>
    </xf>
    <xf numFmtId="0" fontId="3" fillId="0" borderId="48" xfId="0" applyFont="1" applyBorder="1" applyProtection="1">
      <protection locked="0"/>
    </xf>
    <xf numFmtId="0" fontId="3" fillId="0" borderId="42" xfId="0" applyFont="1" applyBorder="1" applyAlignment="1" applyProtection="1">
      <protection locked="0"/>
    </xf>
    <xf numFmtId="49" fontId="16" fillId="6" borderId="24" xfId="0" applyNumberFormat="1" applyFont="1" applyFill="1" applyBorder="1"/>
    <xf numFmtId="0" fontId="3" fillId="6" borderId="45" xfId="0" applyFont="1" applyFill="1" applyBorder="1"/>
    <xf numFmtId="0" fontId="3" fillId="6" borderId="28" xfId="0" applyFont="1" applyFill="1" applyBorder="1" applyAlignment="1"/>
    <xf numFmtId="166" fontId="28" fillId="6" borderId="28" xfId="0" applyNumberFormat="1" applyFont="1" applyFill="1" applyBorder="1" applyAlignment="1">
      <alignment horizontal="center"/>
    </xf>
    <xf numFmtId="166" fontId="3" fillId="6" borderId="28" xfId="0" applyNumberFormat="1" applyFont="1" applyFill="1" applyBorder="1"/>
    <xf numFmtId="0" fontId="0" fillId="0" borderId="32" xfId="0" applyFont="1" applyBorder="1" applyAlignment="1">
      <alignment vertical="center"/>
    </xf>
    <xf numFmtId="0" fontId="2" fillId="0" borderId="33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19" fillId="1" borderId="0" xfId="0" applyNumberFormat="1" applyFont="1" applyFill="1" applyBorder="1" applyProtection="1">
      <protection locked="0"/>
    </xf>
    <xf numFmtId="166" fontId="0" fillId="0" borderId="38" xfId="0" applyNumberFormat="1" applyFont="1" applyBorder="1" applyProtection="1"/>
    <xf numFmtId="0" fontId="0" fillId="0" borderId="37" xfId="0" applyFont="1" applyFill="1" applyBorder="1" applyAlignment="1">
      <alignment vertical="center"/>
    </xf>
    <xf numFmtId="0" fontId="3" fillId="0" borderId="37" xfId="0" applyFont="1" applyFill="1" applyBorder="1" applyAlignment="1">
      <alignment vertical="center"/>
    </xf>
    <xf numFmtId="0" fontId="0" fillId="0" borderId="42" xfId="0" applyFont="1" applyBorder="1"/>
    <xf numFmtId="0" fontId="3" fillId="0" borderId="38" xfId="0" applyFont="1" applyFill="1" applyBorder="1" applyAlignment="1">
      <alignment vertical="center"/>
    </xf>
    <xf numFmtId="0" fontId="0" fillId="0" borderId="40" xfId="0" applyFont="1" applyFill="1" applyBorder="1" applyAlignment="1" applyProtection="1">
      <alignment vertical="center"/>
      <protection locked="0"/>
    </xf>
    <xf numFmtId="0" fontId="3" fillId="6" borderId="45" xfId="0" applyFont="1" applyFill="1" applyBorder="1" applyAlignment="1" applyProtection="1"/>
    <xf numFmtId="0" fontId="21" fillId="6" borderId="28" xfId="2" applyFont="1" applyFill="1" applyBorder="1" applyAlignment="1" applyProtection="1">
      <alignment horizontal="center"/>
    </xf>
    <xf numFmtId="166" fontId="3" fillId="6" borderId="29" xfId="0" applyNumberFormat="1" applyFont="1" applyFill="1" applyBorder="1" applyProtection="1"/>
    <xf numFmtId="0" fontId="0" fillId="0" borderId="33" xfId="0" applyFont="1" applyBorder="1"/>
    <xf numFmtId="0" fontId="3" fillId="0" borderId="33" xfId="0" applyFont="1" applyBorder="1" applyAlignment="1" applyProtection="1">
      <protection locked="0"/>
    </xf>
    <xf numFmtId="0" fontId="0" fillId="0" borderId="33" xfId="0" applyFont="1" applyBorder="1" applyAlignment="1">
      <alignment horizontal="center"/>
    </xf>
    <xf numFmtId="0" fontId="0" fillId="0" borderId="38" xfId="0" applyFont="1" applyBorder="1"/>
    <xf numFmtId="0" fontId="3" fillId="0" borderId="38" xfId="0" applyFont="1" applyFill="1" applyBorder="1" applyAlignment="1" applyProtection="1">
      <protection locked="0"/>
    </xf>
    <xf numFmtId="0" fontId="0" fillId="0" borderId="38" xfId="0" applyFont="1" applyFill="1" applyBorder="1"/>
    <xf numFmtId="166" fontId="21" fillId="0" borderId="40" xfId="2" applyNumberFormat="1" applyFont="1" applyBorder="1" applyAlignment="1" applyProtection="1">
      <alignment horizontal="center"/>
      <protection locked="0"/>
    </xf>
    <xf numFmtId="166" fontId="0" fillId="0" borderId="40" xfId="0" applyNumberFormat="1" applyFont="1" applyBorder="1" applyProtection="1"/>
    <xf numFmtId="49" fontId="16" fillId="7" borderId="28" xfId="0" applyNumberFormat="1" applyFont="1" applyFill="1" applyBorder="1" applyProtection="1">
      <protection locked="0"/>
    </xf>
    <xf numFmtId="0" fontId="3" fillId="7" borderId="28" xfId="0" applyFont="1" applyFill="1" applyBorder="1" applyProtection="1">
      <protection locked="0"/>
    </xf>
    <xf numFmtId="0" fontId="3" fillId="7" borderId="28" xfId="0" applyFont="1" applyFill="1" applyBorder="1" applyAlignment="1" applyProtection="1">
      <protection locked="0"/>
    </xf>
    <xf numFmtId="0" fontId="21" fillId="7" borderId="28" xfId="2" applyFont="1" applyFill="1" applyBorder="1" applyAlignment="1" applyProtection="1">
      <alignment horizontal="center"/>
      <protection locked="0"/>
    </xf>
    <xf numFmtId="166" fontId="3" fillId="7" borderId="28" xfId="0" applyNumberFormat="1" applyFont="1" applyFill="1" applyBorder="1" applyProtection="1">
      <protection locked="0"/>
    </xf>
    <xf numFmtId="166" fontId="0" fillId="7" borderId="28" xfId="0" applyNumberFormat="1" applyFont="1" applyFill="1" applyBorder="1" applyProtection="1"/>
    <xf numFmtId="166" fontId="0" fillId="7" borderId="28" xfId="0" applyNumberFormat="1" applyFont="1" applyFill="1" applyBorder="1" applyAlignment="1">
      <alignment horizontal="center" wrapText="1"/>
    </xf>
    <xf numFmtId="49" fontId="0" fillId="0" borderId="31" xfId="0" applyNumberFormat="1" applyFont="1" applyFill="1" applyBorder="1" applyProtection="1">
      <protection locked="0"/>
    </xf>
    <xf numFmtId="0" fontId="0" fillId="0" borderId="33" xfId="0" applyFont="1" applyFill="1" applyBorder="1" applyProtection="1">
      <protection locked="0"/>
    </xf>
    <xf numFmtId="0" fontId="0" fillId="0" borderId="33" xfId="0" applyFont="1" applyFill="1" applyBorder="1" applyAlignment="1" applyProtection="1">
      <protection locked="0"/>
    </xf>
    <xf numFmtId="0" fontId="0" fillId="0" borderId="33" xfId="2" applyFont="1" applyBorder="1" applyAlignment="1" applyProtection="1">
      <alignment horizontal="center"/>
      <protection locked="0"/>
    </xf>
    <xf numFmtId="166" fontId="0" fillId="0" borderId="49" xfId="0" applyNumberFormat="1" applyFont="1" applyBorder="1" applyProtection="1"/>
    <xf numFmtId="166" fontId="0" fillId="0" borderId="33" xfId="0" applyNumberFormat="1" applyFont="1" applyBorder="1" applyAlignment="1">
      <alignment horizontal="center" wrapText="1"/>
    </xf>
    <xf numFmtId="49" fontId="0" fillId="0" borderId="36" xfId="0" applyNumberFormat="1" applyFont="1" applyFill="1" applyBorder="1" applyProtection="1">
      <protection locked="0"/>
    </xf>
    <xf numFmtId="0" fontId="0" fillId="0" borderId="38" xfId="0" applyFont="1" applyFill="1" applyBorder="1" applyProtection="1">
      <protection locked="0"/>
    </xf>
    <xf numFmtId="0" fontId="0" fillId="0" borderId="38" xfId="0" applyFont="1" applyFill="1" applyBorder="1" applyAlignment="1" applyProtection="1">
      <protection locked="0"/>
    </xf>
    <xf numFmtId="0" fontId="0" fillId="0" borderId="38" xfId="2" applyFont="1" applyBorder="1" applyAlignment="1" applyProtection="1">
      <alignment horizontal="center"/>
      <protection locked="0"/>
    </xf>
    <xf numFmtId="166" fontId="0" fillId="0" borderId="38" xfId="0" applyNumberFormat="1" applyFont="1" applyBorder="1" applyAlignment="1">
      <alignment horizontal="center" wrapText="1"/>
    </xf>
    <xf numFmtId="166" fontId="0" fillId="0" borderId="40" xfId="0" applyNumberFormat="1" applyFont="1" applyBorder="1" applyAlignment="1">
      <alignment horizontal="center" wrapText="1"/>
    </xf>
    <xf numFmtId="0" fontId="3" fillId="6" borderId="28" xfId="0" applyFont="1" applyFill="1" applyBorder="1" applyAlignment="1" applyProtection="1"/>
    <xf numFmtId="0" fontId="3" fillId="6" borderId="28" xfId="0" applyFont="1" applyFill="1" applyBorder="1" applyProtection="1"/>
    <xf numFmtId="165" fontId="19" fillId="1" borderId="0" xfId="0" applyNumberFormat="1" applyFont="1" applyFill="1" applyBorder="1" applyAlignment="1" applyProtection="1">
      <alignment horizontal="right"/>
    </xf>
    <xf numFmtId="0" fontId="18" fillId="6" borderId="28" xfId="0" applyFont="1" applyFill="1" applyBorder="1" applyAlignment="1" applyProtection="1">
      <alignment horizontal="center"/>
    </xf>
    <xf numFmtId="166" fontId="0" fillId="0" borderId="40" xfId="0" applyNumberFormat="1" applyFont="1" applyBorder="1" applyProtection="1">
      <protection locked="0"/>
    </xf>
    <xf numFmtId="0" fontId="13" fillId="6" borderId="28" xfId="0" applyFont="1" applyFill="1" applyBorder="1" applyAlignment="1"/>
    <xf numFmtId="0" fontId="0" fillId="6" borderId="28" xfId="0" applyFont="1" applyFill="1" applyBorder="1" applyAlignment="1"/>
    <xf numFmtId="0" fontId="0" fillId="0" borderId="36" xfId="0" applyFont="1" applyFill="1" applyBorder="1"/>
    <xf numFmtId="49" fontId="27" fillId="0" borderId="42" xfId="0" applyNumberFormat="1" applyFont="1" applyFill="1" applyBorder="1" applyProtection="1">
      <protection locked="0"/>
    </xf>
    <xf numFmtId="0" fontId="0" fillId="0" borderId="38" xfId="0" applyFont="1" applyBorder="1" applyProtection="1"/>
    <xf numFmtId="0" fontId="0" fillId="0" borderId="38" xfId="0" applyFont="1" applyBorder="1" applyAlignment="1" applyProtection="1">
      <protection locked="0"/>
    </xf>
    <xf numFmtId="49" fontId="16" fillId="6" borderId="53" xfId="0" applyNumberFormat="1" applyFont="1" applyFill="1" applyBorder="1" applyAlignment="1" applyProtection="1">
      <protection locked="0"/>
    </xf>
    <xf numFmtId="0" fontId="16" fillId="6" borderId="7" xfId="0" applyFont="1" applyFill="1" applyBorder="1" applyAlignment="1" applyProtection="1"/>
    <xf numFmtId="0" fontId="16" fillId="6" borderId="54" xfId="2" applyFont="1" applyFill="1" applyBorder="1" applyAlignment="1" applyProtection="1">
      <alignment wrapText="1"/>
    </xf>
    <xf numFmtId="166" fontId="3" fillId="6" borderId="53" xfId="0" applyNumberFormat="1" applyFont="1" applyFill="1" applyBorder="1" applyAlignment="1" applyProtection="1">
      <alignment horizontal="center"/>
    </xf>
    <xf numFmtId="166" fontId="3" fillId="6" borderId="54" xfId="0" applyNumberFormat="1" applyFont="1" applyFill="1" applyBorder="1" applyProtection="1"/>
    <xf numFmtId="49" fontId="16" fillId="6" borderId="55" xfId="0" applyNumberFormat="1" applyFont="1" applyFill="1" applyBorder="1" applyAlignment="1" applyProtection="1"/>
    <xf numFmtId="0" fontId="3" fillId="6" borderId="56" xfId="0" applyFont="1" applyFill="1" applyBorder="1" applyAlignment="1" applyProtection="1"/>
    <xf numFmtId="0" fontId="16" fillId="6" borderId="57" xfId="0" applyFont="1" applyFill="1" applyBorder="1" applyAlignment="1" applyProtection="1"/>
    <xf numFmtId="0" fontId="0" fillId="6" borderId="55" xfId="0" applyFont="1" applyFill="1" applyBorder="1"/>
    <xf numFmtId="166" fontId="3" fillId="6" borderId="57" xfId="0" applyNumberFormat="1" applyFont="1" applyFill="1" applyBorder="1" applyProtection="1"/>
    <xf numFmtId="167" fontId="19" fillId="1" borderId="0" xfId="0" applyNumberFormat="1" applyFont="1" applyFill="1" applyBorder="1"/>
    <xf numFmtId="0" fontId="30" fillId="0" borderId="38" xfId="0" applyFont="1" applyBorder="1" applyAlignment="1">
      <alignment shrinkToFit="1"/>
    </xf>
    <xf numFmtId="0" fontId="0" fillId="0" borderId="36" xfId="0" applyFont="1" applyBorder="1" applyAlignment="1">
      <alignment horizontal="left"/>
    </xf>
    <xf numFmtId="0" fontId="16" fillId="0" borderId="40" xfId="0" applyFont="1" applyFill="1" applyBorder="1" applyAlignment="1" applyProtection="1">
      <alignment horizontal="center" vertical="center"/>
      <protection locked="0"/>
    </xf>
    <xf numFmtId="0" fontId="30" fillId="0" borderId="38" xfId="0" applyFont="1" applyBorder="1" applyAlignment="1"/>
    <xf numFmtId="0" fontId="0" fillId="0" borderId="36" xfId="0" applyNumberFormat="1" applyFont="1" applyBorder="1" applyAlignment="1">
      <alignment horizontal="left" vertical="center"/>
    </xf>
    <xf numFmtId="0" fontId="0" fillId="0" borderId="36" xfId="0" applyBorder="1" applyAlignment="1">
      <alignment horizontal="center" vertical="center"/>
    </xf>
    <xf numFmtId="0" fontId="0" fillId="0" borderId="42" xfId="0" applyNumberFormat="1" applyFont="1" applyBorder="1" applyAlignment="1">
      <alignment horizontal="left" vertical="center"/>
    </xf>
    <xf numFmtId="0" fontId="0" fillId="0" borderId="40" xfId="0" applyFont="1" applyFill="1" applyBorder="1" applyAlignment="1">
      <alignment horizontal="left" vertical="center"/>
    </xf>
    <xf numFmtId="0" fontId="13" fillId="0" borderId="40" xfId="0" applyFont="1" applyFill="1" applyBorder="1" applyAlignment="1" applyProtection="1">
      <alignment vertical="center"/>
      <protection locked="0"/>
    </xf>
    <xf numFmtId="0" fontId="0" fillId="0" borderId="40" xfId="0" applyFont="1" applyBorder="1" applyAlignment="1">
      <alignment horizontal="center" vertical="center"/>
    </xf>
    <xf numFmtId="166" fontId="0" fillId="0" borderId="40" xfId="0" applyNumberFormat="1" applyFont="1" applyBorder="1" applyAlignment="1">
      <alignment horizontal="right" vertical="center"/>
    </xf>
    <xf numFmtId="166" fontId="0" fillId="0" borderId="40" xfId="0" applyNumberFormat="1" applyFont="1" applyFill="1" applyBorder="1" applyAlignment="1">
      <alignment horizontal="center" wrapText="1"/>
    </xf>
    <xf numFmtId="165" fontId="26" fillId="1" borderId="0" xfId="0" applyNumberFormat="1" applyFont="1" applyFill="1" applyBorder="1"/>
    <xf numFmtId="49" fontId="16" fillId="6" borderId="27" xfId="0" applyNumberFormat="1" applyFont="1" applyFill="1" applyBorder="1" applyProtection="1">
      <protection locked="0"/>
    </xf>
    <xf numFmtId="0" fontId="0" fillId="6" borderId="21" xfId="0" applyFont="1" applyFill="1" applyBorder="1"/>
    <xf numFmtId="0" fontId="0" fillId="6" borderId="24" xfId="0" applyFont="1" applyFill="1" applyBorder="1" applyAlignment="1"/>
    <xf numFmtId="0" fontId="0" fillId="6" borderId="29" xfId="0" applyFont="1" applyFill="1" applyBorder="1"/>
    <xf numFmtId="0" fontId="0" fillId="6" borderId="28" xfId="0" applyFont="1" applyFill="1" applyBorder="1"/>
    <xf numFmtId="0" fontId="0" fillId="0" borderId="31" xfId="0" applyFont="1" applyBorder="1" applyAlignment="1">
      <alignment horizontal="left"/>
    </xf>
    <xf numFmtId="0" fontId="0" fillId="0" borderId="38" xfId="0" applyBorder="1" applyAlignment="1"/>
    <xf numFmtId="0" fontId="0" fillId="0" borderId="39" xfId="0" applyFont="1" applyFill="1" applyBorder="1" applyAlignment="1">
      <alignment horizontal="left" vertical="center"/>
    </xf>
    <xf numFmtId="166" fontId="2" fillId="0" borderId="38" xfId="0" applyNumberFormat="1" applyFont="1" applyBorder="1" applyAlignment="1">
      <alignment horizontal="center" wrapText="1"/>
    </xf>
    <xf numFmtId="49" fontId="0" fillId="0" borderId="48" xfId="0" applyNumberFormat="1" applyFont="1" applyBorder="1" applyAlignment="1">
      <alignment vertical="center"/>
    </xf>
    <xf numFmtId="0" fontId="0" fillId="0" borderId="58" xfId="0" applyFont="1" applyFill="1" applyBorder="1" applyAlignment="1">
      <alignment vertical="center"/>
    </xf>
    <xf numFmtId="0" fontId="0" fillId="0" borderId="49" xfId="0" applyFont="1" applyFill="1" applyBorder="1" applyAlignment="1" applyProtection="1">
      <alignment vertical="center"/>
      <protection locked="0"/>
    </xf>
    <xf numFmtId="0" fontId="0" fillId="0" borderId="48" xfId="0" applyFont="1" applyBorder="1" applyAlignment="1">
      <alignment horizontal="center" vertical="center"/>
    </xf>
    <xf numFmtId="166" fontId="0" fillId="0" borderId="49" xfId="0" applyNumberFormat="1" applyFont="1" applyBorder="1" applyAlignment="1">
      <alignment horizontal="right" vertical="center"/>
    </xf>
    <xf numFmtId="0" fontId="17" fillId="6" borderId="28" xfId="0" applyFont="1" applyFill="1" applyBorder="1" applyAlignment="1" applyProtection="1">
      <alignment horizontal="center" vertical="center"/>
    </xf>
    <xf numFmtId="0" fontId="0" fillId="0" borderId="58" xfId="0" applyFont="1" applyFill="1" applyBorder="1" applyProtection="1">
      <protection locked="0"/>
    </xf>
    <xf numFmtId="0" fontId="3" fillId="0" borderId="49" xfId="0" applyFont="1" applyFill="1" applyBorder="1" applyAlignment="1" applyProtection="1">
      <protection locked="0"/>
    </xf>
    <xf numFmtId="0" fontId="0" fillId="0" borderId="0" xfId="0" applyFont="1" applyBorder="1" applyAlignment="1">
      <alignment horizontal="center" vertical="center"/>
    </xf>
    <xf numFmtId="166" fontId="0" fillId="0" borderId="59" xfId="0" applyNumberFormat="1" applyFont="1" applyBorder="1" applyAlignment="1">
      <alignment horizontal="right" vertical="center"/>
    </xf>
    <xf numFmtId="0" fontId="16" fillId="6" borderId="29" xfId="0" applyFont="1" applyFill="1" applyBorder="1" applyAlignment="1" applyProtection="1"/>
    <xf numFmtId="0" fontId="3" fillId="6" borderId="29" xfId="0" applyFont="1" applyFill="1" applyBorder="1" applyAlignment="1" applyProtection="1"/>
    <xf numFmtId="0" fontId="16" fillId="6" borderId="28" xfId="0" applyFont="1" applyFill="1" applyBorder="1" applyAlignment="1" applyProtection="1">
      <alignment horizontal="center"/>
    </xf>
    <xf numFmtId="0" fontId="3" fillId="6" borderId="45" xfId="0" applyFont="1" applyFill="1" applyBorder="1" applyAlignment="1" applyProtection="1">
      <alignment horizontal="center"/>
    </xf>
    <xf numFmtId="0" fontId="0" fillId="0" borderId="37" xfId="0" applyBorder="1" applyAlignment="1">
      <alignment vertical="center"/>
    </xf>
    <xf numFmtId="0" fontId="0" fillId="0" borderId="38" xfId="0" applyBorder="1" applyProtection="1"/>
    <xf numFmtId="166" fontId="3" fillId="6" borderId="28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vertical="center"/>
    </xf>
    <xf numFmtId="0" fontId="0" fillId="0" borderId="33" xfId="0" applyFont="1" applyFill="1" applyBorder="1" applyAlignment="1" applyProtection="1">
      <alignment vertical="center"/>
      <protection locked="0"/>
    </xf>
    <xf numFmtId="0" fontId="0" fillId="0" borderId="37" xfId="0" applyFont="1" applyFill="1" applyBorder="1" applyAlignment="1">
      <alignment horizontal="left" vertical="center"/>
    </xf>
    <xf numFmtId="165" fontId="19" fillId="1" borderId="0" xfId="0" applyNumberFormat="1" applyFont="1" applyFill="1" applyBorder="1" applyAlignment="1">
      <alignment horizontal="right"/>
    </xf>
    <xf numFmtId="165" fontId="19" fillId="1" borderId="0" xfId="0" applyNumberFormat="1" applyFont="1" applyFill="1"/>
    <xf numFmtId="49" fontId="0" fillId="0" borderId="36" xfId="0" applyNumberFormat="1" applyFont="1" applyFill="1" applyBorder="1" applyAlignment="1" applyProtection="1">
      <alignment horizontal="left"/>
      <protection locked="0"/>
    </xf>
    <xf numFmtId="0" fontId="0" fillId="0" borderId="37" xfId="0" applyFont="1" applyBorder="1" applyAlignment="1">
      <alignment vertical="center" wrapText="1"/>
    </xf>
    <xf numFmtId="49" fontId="0" fillId="0" borderId="42" xfId="0" applyNumberFormat="1" applyFont="1" applyBorder="1" applyAlignment="1">
      <alignment vertical="center"/>
    </xf>
    <xf numFmtId="0" fontId="0" fillId="0" borderId="39" xfId="0" applyFont="1" applyBorder="1" applyAlignment="1">
      <alignment vertical="center"/>
    </xf>
    <xf numFmtId="49" fontId="0" fillId="0" borderId="38" xfId="0" applyNumberFormat="1" applyFont="1" applyFill="1" applyBorder="1" applyAlignment="1" applyProtection="1">
      <alignment horizontal="left"/>
    </xf>
    <xf numFmtId="0" fontId="0" fillId="0" borderId="38" xfId="0" applyFont="1" applyFill="1" applyBorder="1" applyAlignment="1" applyProtection="1">
      <alignment horizontal="left"/>
    </xf>
    <xf numFmtId="0" fontId="0" fillId="0" borderId="38" xfId="0" applyFont="1" applyFill="1" applyBorder="1" applyAlignment="1" applyProtection="1"/>
    <xf numFmtId="166" fontId="0" fillId="0" borderId="38" xfId="0" applyNumberFormat="1" applyFont="1" applyFill="1" applyBorder="1" applyProtection="1"/>
    <xf numFmtId="0" fontId="0" fillId="0" borderId="38" xfId="0" applyFont="1" applyFill="1" applyBorder="1" applyAlignment="1">
      <alignment vertical="center"/>
    </xf>
    <xf numFmtId="49" fontId="0" fillId="0" borderId="42" xfId="0" applyNumberFormat="1" applyFont="1" applyFill="1" applyBorder="1" applyAlignment="1">
      <alignment vertical="center"/>
    </xf>
    <xf numFmtId="0" fontId="0" fillId="0" borderId="39" xfId="0" applyFont="1" applyFill="1" applyBorder="1" applyAlignment="1">
      <alignment vertical="center"/>
    </xf>
    <xf numFmtId="0" fontId="0" fillId="0" borderId="40" xfId="0" applyFont="1" applyFill="1" applyBorder="1" applyAlignment="1">
      <alignment vertical="center"/>
    </xf>
    <xf numFmtId="0" fontId="0" fillId="0" borderId="40" xfId="0" applyFont="1" applyFill="1" applyBorder="1" applyAlignment="1">
      <alignment horizontal="center" vertical="center"/>
    </xf>
    <xf numFmtId="166" fontId="0" fillId="0" borderId="49" xfId="0" applyNumberFormat="1" applyFont="1" applyFill="1" applyBorder="1" applyProtection="1">
      <protection locked="0"/>
    </xf>
    <xf numFmtId="49" fontId="16" fillId="7" borderId="60" xfId="0" applyNumberFormat="1" applyFont="1" applyFill="1" applyBorder="1" applyProtection="1">
      <protection locked="0"/>
    </xf>
    <xf numFmtId="0" fontId="3" fillId="7" borderId="60" xfId="0" applyFont="1" applyFill="1" applyBorder="1" applyProtection="1">
      <protection locked="0"/>
    </xf>
    <xf numFmtId="0" fontId="3" fillId="7" borderId="60" xfId="0" applyFont="1" applyFill="1" applyBorder="1" applyAlignment="1" applyProtection="1">
      <protection locked="0"/>
    </xf>
    <xf numFmtId="0" fontId="3" fillId="7" borderId="60" xfId="0" applyFont="1" applyFill="1" applyBorder="1" applyAlignment="1" applyProtection="1">
      <alignment horizontal="center"/>
      <protection locked="0"/>
    </xf>
    <xf numFmtId="166" fontId="3" fillId="7" borderId="60" xfId="0" applyNumberFormat="1" applyFont="1" applyFill="1" applyBorder="1" applyProtection="1">
      <protection locked="0"/>
    </xf>
    <xf numFmtId="166" fontId="0" fillId="7" borderId="60" xfId="0" applyNumberFormat="1" applyFont="1" applyFill="1" applyBorder="1" applyProtection="1"/>
    <xf numFmtId="166" fontId="2" fillId="7" borderId="60" xfId="0" applyNumberFormat="1" applyFont="1" applyFill="1" applyBorder="1" applyAlignment="1">
      <alignment horizontal="center" wrapText="1"/>
    </xf>
    <xf numFmtId="49" fontId="27" fillId="7" borderId="28" xfId="0" applyNumberFormat="1" applyFont="1" applyFill="1" applyBorder="1" applyAlignment="1" applyProtection="1">
      <alignment horizontal="center"/>
      <protection locked="0"/>
    </xf>
    <xf numFmtId="0" fontId="16" fillId="7" borderId="28" xfId="0" applyFont="1" applyFill="1" applyBorder="1" applyAlignment="1" applyProtection="1">
      <alignment horizontal="center"/>
      <protection locked="0"/>
    </xf>
    <xf numFmtId="0" fontId="3" fillId="7" borderId="28" xfId="0" applyFont="1" applyFill="1" applyBorder="1" applyAlignment="1" applyProtection="1">
      <alignment horizontal="center"/>
      <protection locked="0"/>
    </xf>
    <xf numFmtId="166" fontId="2" fillId="7" borderId="28" xfId="0" applyNumberFormat="1" applyFont="1" applyFill="1" applyBorder="1" applyAlignment="1">
      <alignment horizontal="center" wrapText="1"/>
    </xf>
    <xf numFmtId="167" fontId="3" fillId="0" borderId="33" xfId="0" applyNumberFormat="1" applyFont="1" applyBorder="1" applyAlignment="1" applyProtection="1">
      <alignment horizontal="left"/>
      <protection locked="0"/>
    </xf>
    <xf numFmtId="49" fontId="0" fillId="0" borderId="33" xfId="0" applyNumberFormat="1" applyFont="1" applyBorder="1" applyProtection="1">
      <protection locked="0"/>
    </xf>
    <xf numFmtId="0" fontId="0" fillId="0" borderId="33" xfId="0" applyFill="1" applyBorder="1" applyProtection="1">
      <protection locked="0"/>
    </xf>
    <xf numFmtId="0" fontId="0" fillId="0" borderId="33" xfId="0" applyFont="1" applyBorder="1" applyAlignment="1" applyProtection="1">
      <alignment horizontal="center"/>
      <protection locked="0"/>
    </xf>
    <xf numFmtId="167" fontId="3" fillId="0" borderId="38" xfId="0" applyNumberFormat="1" applyFont="1" applyBorder="1" applyAlignment="1" applyProtection="1">
      <alignment horizontal="left"/>
      <protection locked="0"/>
    </xf>
    <xf numFmtId="49" fontId="0" fillId="0" borderId="38" xfId="0" applyNumberFormat="1" applyFont="1" applyBorder="1" applyProtection="1">
      <protection locked="0"/>
    </xf>
    <xf numFmtId="0" fontId="0" fillId="0" borderId="38" xfId="0" applyFill="1" applyBorder="1" applyProtection="1">
      <protection locked="0"/>
    </xf>
    <xf numFmtId="0" fontId="0" fillId="0" borderId="38" xfId="0" applyBorder="1" applyAlignment="1" applyProtection="1">
      <alignment horizontal="center"/>
      <protection locked="0"/>
    </xf>
    <xf numFmtId="166" fontId="0" fillId="0" borderId="38" xfId="0" applyNumberFormat="1" applyFont="1" applyBorder="1" applyProtection="1">
      <protection locked="0"/>
    </xf>
    <xf numFmtId="49" fontId="0" fillId="0" borderId="33" xfId="0" applyNumberFormat="1" applyFont="1" applyFill="1" applyBorder="1" applyAlignment="1" applyProtection="1">
      <alignment horizontal="left"/>
      <protection locked="0"/>
    </xf>
    <xf numFmtId="0" fontId="0" fillId="0" borderId="33" xfId="0" applyFont="1" applyFill="1" applyBorder="1" applyAlignment="1" applyProtection="1">
      <alignment horizontal="left"/>
      <protection locked="0"/>
    </xf>
    <xf numFmtId="0" fontId="0" fillId="0" borderId="33" xfId="0" applyBorder="1" applyAlignment="1" applyProtection="1">
      <alignment horizontal="center"/>
      <protection locked="0"/>
    </xf>
    <xf numFmtId="49" fontId="0" fillId="0" borderId="38" xfId="0" applyNumberFormat="1" applyFont="1" applyFill="1" applyBorder="1" applyAlignment="1" applyProtection="1">
      <alignment horizontal="left"/>
      <protection locked="0"/>
    </xf>
    <xf numFmtId="0" fontId="0" fillId="0" borderId="38" xfId="0" applyFill="1" applyBorder="1" applyAlignment="1" applyProtection="1">
      <alignment horizontal="left"/>
      <protection locked="0"/>
    </xf>
    <xf numFmtId="49" fontId="0" fillId="0" borderId="40" xfId="0" applyNumberFormat="1" applyFont="1" applyFill="1" applyBorder="1" applyAlignment="1" applyProtection="1">
      <alignment horizontal="left"/>
      <protection locked="0"/>
    </xf>
    <xf numFmtId="0" fontId="13" fillId="0" borderId="40" xfId="0" applyFont="1" applyFill="1" applyBorder="1" applyAlignment="1" applyProtection="1">
      <alignment horizontal="left"/>
      <protection locked="0"/>
    </xf>
    <xf numFmtId="0" fontId="0" fillId="0" borderId="40" xfId="0" applyFont="1" applyFill="1" applyBorder="1" applyAlignment="1" applyProtection="1">
      <protection locked="0"/>
    </xf>
    <xf numFmtId="0" fontId="0" fillId="0" borderId="40" xfId="0" applyFont="1" applyFill="1" applyBorder="1" applyAlignment="1" applyProtection="1">
      <alignment horizontal="center"/>
      <protection locked="0"/>
    </xf>
    <xf numFmtId="166" fontId="0" fillId="0" borderId="40" xfId="0" applyNumberFormat="1" applyFont="1" applyFill="1" applyBorder="1" applyProtection="1">
      <protection locked="0"/>
    </xf>
    <xf numFmtId="49" fontId="0" fillId="3" borderId="32" xfId="0" applyNumberFormat="1" applyFill="1" applyBorder="1" applyAlignment="1">
      <alignment vertical="center"/>
    </xf>
    <xf numFmtId="0" fontId="16" fillId="3" borderId="33" xfId="0" applyFont="1" applyFill="1" applyBorder="1" applyAlignment="1" applyProtection="1">
      <alignment horizontal="center" vertical="center"/>
      <protection locked="0"/>
    </xf>
    <xf numFmtId="0" fontId="0" fillId="3" borderId="31" xfId="0" applyFont="1" applyFill="1" applyBorder="1" applyAlignment="1">
      <alignment horizontal="center" vertical="center"/>
    </xf>
    <xf numFmtId="0" fontId="16" fillId="3" borderId="38" xfId="0" applyFont="1" applyFill="1" applyBorder="1" applyAlignment="1" applyProtection="1">
      <alignment horizontal="center" vertical="center"/>
      <protection locked="0"/>
    </xf>
    <xf numFmtId="0" fontId="0" fillId="0" borderId="37" xfId="0" applyFill="1" applyBorder="1" applyAlignment="1">
      <alignment vertical="center"/>
    </xf>
    <xf numFmtId="0" fontId="0" fillId="0" borderId="37" xfId="0" applyBorder="1" applyAlignment="1">
      <alignment vertical="center" wrapText="1"/>
    </xf>
    <xf numFmtId="0" fontId="0" fillId="0" borderId="39" xfId="0" applyFont="1" applyBorder="1" applyAlignment="1">
      <alignment vertical="center" wrapText="1"/>
    </xf>
    <xf numFmtId="0" fontId="0" fillId="0" borderId="42" xfId="0" applyFont="1" applyFill="1" applyBorder="1" applyAlignment="1">
      <alignment horizontal="center" vertical="center"/>
    </xf>
    <xf numFmtId="0" fontId="0" fillId="6" borderId="28" xfId="0" applyFont="1" applyFill="1" applyBorder="1" applyAlignment="1">
      <alignment horizontal="center"/>
    </xf>
    <xf numFmtId="166" fontId="3" fillId="6" borderId="28" xfId="0" applyNumberFormat="1" applyFont="1" applyFill="1" applyBorder="1" applyAlignment="1">
      <alignment horizontal="center" wrapText="1"/>
    </xf>
    <xf numFmtId="0" fontId="0" fillId="0" borderId="33" xfId="0" applyBorder="1" applyProtection="1"/>
    <xf numFmtId="0" fontId="16" fillId="0" borderId="33" xfId="0" applyFont="1" applyBorder="1" applyAlignment="1" applyProtection="1">
      <alignment horizontal="center"/>
      <protection locked="0"/>
    </xf>
    <xf numFmtId="49" fontId="0" fillId="0" borderId="36" xfId="0" applyNumberFormat="1" applyFont="1" applyBorder="1" applyProtection="1"/>
    <xf numFmtId="0" fontId="16" fillId="0" borderId="38" xfId="0" applyFont="1" applyBorder="1" applyAlignment="1" applyProtection="1">
      <alignment horizontal="center"/>
      <protection locked="0"/>
    </xf>
    <xf numFmtId="0" fontId="0" fillId="0" borderId="38" xfId="2" applyFont="1" applyBorder="1" applyAlignment="1" applyProtection="1">
      <alignment horizontal="center"/>
    </xf>
    <xf numFmtId="0" fontId="0" fillId="0" borderId="38" xfId="0" applyFont="1" applyFill="1" applyBorder="1" applyProtection="1"/>
    <xf numFmtId="0" fontId="16" fillId="0" borderId="33" xfId="0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38" xfId="0" applyFont="1" applyFill="1" applyBorder="1" applyAlignment="1">
      <alignment horizontal="center" vertical="center"/>
    </xf>
    <xf numFmtId="49" fontId="0" fillId="0" borderId="36" xfId="0" applyNumberFormat="1" applyFont="1" applyBorder="1" applyAlignment="1">
      <alignment vertical="center" wrapText="1"/>
    </xf>
    <xf numFmtId="0" fontId="0" fillId="0" borderId="37" xfId="0" applyFont="1" applyFill="1" applyBorder="1" applyAlignment="1">
      <alignment vertical="center" wrapText="1"/>
    </xf>
    <xf numFmtId="0" fontId="0" fillId="0" borderId="38" xfId="0" applyFont="1" applyBorder="1" applyProtection="1">
      <protection locked="0"/>
    </xf>
    <xf numFmtId="0" fontId="0" fillId="0" borderId="39" xfId="0" applyFont="1" applyFill="1" applyBorder="1" applyAlignment="1">
      <alignment vertical="center" wrapText="1"/>
    </xf>
    <xf numFmtId="0" fontId="16" fillId="0" borderId="40" xfId="0" applyFont="1" applyFill="1" applyBorder="1" applyAlignment="1">
      <alignment horizontal="center" vertical="center"/>
    </xf>
    <xf numFmtId="0" fontId="0" fillId="0" borderId="33" xfId="0" applyFont="1" applyBorder="1" applyProtection="1"/>
    <xf numFmtId="0" fontId="13" fillId="0" borderId="33" xfId="0" applyFont="1" applyFill="1" applyBorder="1" applyAlignment="1" applyProtection="1">
      <alignment horizontal="center"/>
      <protection locked="0"/>
    </xf>
    <xf numFmtId="0" fontId="13" fillId="0" borderId="38" xfId="0" applyFont="1" applyFill="1" applyBorder="1" applyAlignment="1" applyProtection="1">
      <alignment horizontal="center"/>
      <protection locked="0"/>
    </xf>
    <xf numFmtId="49" fontId="16" fillId="0" borderId="42" xfId="0" applyNumberFormat="1" applyFont="1" applyBorder="1" applyProtection="1">
      <protection locked="0"/>
    </xf>
    <xf numFmtId="0" fontId="3" fillId="7" borderId="29" xfId="0" applyFont="1" applyFill="1" applyBorder="1" applyProtection="1">
      <protection locked="0"/>
    </xf>
    <xf numFmtId="0" fontId="3" fillId="7" borderId="24" xfId="0" applyFont="1" applyFill="1" applyBorder="1" applyAlignment="1" applyProtection="1">
      <alignment horizontal="center"/>
      <protection locked="0"/>
    </xf>
    <xf numFmtId="167" fontId="3" fillId="0" borderId="40" xfId="0" applyNumberFormat="1" applyFont="1" applyFill="1" applyBorder="1" applyAlignment="1" applyProtection="1">
      <alignment horizontal="left"/>
      <protection locked="0"/>
    </xf>
    <xf numFmtId="0" fontId="0" fillId="0" borderId="40" xfId="0" applyFont="1" applyBorder="1"/>
    <xf numFmtId="0" fontId="0" fillId="0" borderId="40" xfId="0" applyFont="1" applyBorder="1" applyProtection="1"/>
    <xf numFmtId="0" fontId="0" fillId="0" borderId="40" xfId="0" applyFont="1" applyBorder="1" applyAlignment="1" applyProtection="1">
      <protection locked="0"/>
    </xf>
    <xf numFmtId="0" fontId="20" fillId="0" borderId="40" xfId="2" applyFont="1" applyFill="1" applyBorder="1" applyAlignment="1" applyProtection="1">
      <alignment horizontal="center" wrapText="1"/>
    </xf>
    <xf numFmtId="0" fontId="16" fillId="7" borderId="29" xfId="0" applyFont="1" applyFill="1" applyBorder="1" applyAlignment="1" applyProtection="1">
      <alignment horizontal="center"/>
      <protection locked="0"/>
    </xf>
    <xf numFmtId="167" fontId="3" fillId="0" borderId="33" xfId="0" applyNumberFormat="1" applyFont="1" applyFill="1" applyBorder="1" applyAlignment="1" applyProtection="1">
      <alignment horizontal="left"/>
      <protection locked="0"/>
    </xf>
    <xf numFmtId="0" fontId="3" fillId="0" borderId="33" xfId="0" applyFont="1" applyBorder="1" applyProtection="1"/>
    <xf numFmtId="167" fontId="3" fillId="0" borderId="38" xfId="0" applyNumberFormat="1" applyFont="1" applyFill="1" applyBorder="1" applyAlignment="1" applyProtection="1">
      <alignment horizontal="left"/>
      <protection locked="0"/>
    </xf>
    <xf numFmtId="0" fontId="3" fillId="0" borderId="38" xfId="0" applyFont="1" applyBorder="1" applyProtection="1"/>
    <xf numFmtId="0" fontId="3" fillId="0" borderId="40" xfId="0" applyFont="1" applyBorder="1" applyProtection="1"/>
    <xf numFmtId="0" fontId="21" fillId="0" borderId="40" xfId="2" applyFont="1" applyFill="1" applyBorder="1" applyAlignment="1" applyProtection="1">
      <alignment horizontal="center" wrapText="1"/>
    </xf>
    <xf numFmtId="49" fontId="0" fillId="0" borderId="31" xfId="0" applyNumberFormat="1" applyFont="1" applyBorder="1" applyProtection="1">
      <protection locked="0"/>
    </xf>
    <xf numFmtId="0" fontId="0" fillId="0" borderId="33" xfId="0" applyBorder="1" applyProtection="1">
      <protection locked="0"/>
    </xf>
    <xf numFmtId="0" fontId="3" fillId="0" borderId="33" xfId="0" applyFont="1" applyBorder="1" applyAlignment="1" applyProtection="1">
      <alignment horizontal="center"/>
      <protection locked="0"/>
    </xf>
    <xf numFmtId="49" fontId="0" fillId="0" borderId="36" xfId="0" applyNumberFormat="1" applyFont="1" applyBorder="1" applyProtection="1">
      <protection locked="0"/>
    </xf>
    <xf numFmtId="0" fontId="0" fillId="0" borderId="38" xfId="0" applyBorder="1" applyProtection="1">
      <protection locked="0"/>
    </xf>
    <xf numFmtId="0" fontId="3" fillId="0" borderId="38" xfId="0" applyFont="1" applyBorder="1" applyAlignment="1" applyProtection="1">
      <alignment horizontal="center"/>
      <protection locked="0"/>
    </xf>
    <xf numFmtId="167" fontId="3" fillId="0" borderId="40" xfId="0" applyNumberFormat="1" applyFont="1" applyBorder="1" applyAlignment="1" applyProtection="1">
      <alignment horizontal="left"/>
      <protection locked="0"/>
    </xf>
    <xf numFmtId="49" fontId="0" fillId="0" borderId="42" xfId="0" applyNumberFormat="1" applyFont="1" applyBorder="1" applyProtection="1">
      <protection locked="0"/>
    </xf>
    <xf numFmtId="0" fontId="0" fillId="0" borderId="40" xfId="0" applyBorder="1" applyProtection="1">
      <protection locked="0"/>
    </xf>
    <xf numFmtId="49" fontId="16" fillId="7" borderId="45" xfId="0" applyNumberFormat="1" applyFont="1" applyFill="1" applyBorder="1" applyProtection="1"/>
    <xf numFmtId="0" fontId="20" fillId="6" borderId="28" xfId="2" applyFont="1" applyFill="1" applyBorder="1" applyAlignment="1" applyProtection="1">
      <alignment horizontal="center" wrapText="1"/>
    </xf>
    <xf numFmtId="0" fontId="3" fillId="7" borderId="24" xfId="0" applyFont="1" applyFill="1" applyBorder="1"/>
    <xf numFmtId="0" fontId="3" fillId="3" borderId="33" xfId="0" applyFont="1" applyFill="1" applyBorder="1" applyProtection="1"/>
    <xf numFmtId="0" fontId="3" fillId="3" borderId="33" xfId="0" applyFont="1" applyFill="1" applyBorder="1" applyAlignment="1" applyProtection="1">
      <protection locked="0"/>
    </xf>
    <xf numFmtId="0" fontId="0" fillId="0" borderId="33" xfId="0" applyBorder="1" applyAlignment="1">
      <alignment horizontal="center"/>
    </xf>
    <xf numFmtId="0" fontId="2" fillId="3" borderId="33" xfId="2" applyFont="1" applyFill="1" applyBorder="1" applyAlignment="1" applyProtection="1">
      <alignment horizontal="right" wrapText="1"/>
    </xf>
    <xf numFmtId="166" fontId="2" fillId="3" borderId="33" xfId="0" applyNumberFormat="1" applyFont="1" applyFill="1" applyBorder="1" applyProtection="1"/>
    <xf numFmtId="0" fontId="3" fillId="0" borderId="38" xfId="0" applyFont="1" applyBorder="1" applyAlignment="1" applyProtection="1">
      <alignment wrapText="1"/>
    </xf>
    <xf numFmtId="0" fontId="31" fillId="0" borderId="38" xfId="0" applyFont="1" applyBorder="1" applyAlignment="1" applyProtection="1">
      <alignment wrapText="1"/>
      <protection locked="0"/>
    </xf>
    <xf numFmtId="0" fontId="0" fillId="0" borderId="38" xfId="0" applyBorder="1" applyAlignment="1">
      <alignment horizontal="center"/>
    </xf>
    <xf numFmtId="0" fontId="0" fillId="0" borderId="40" xfId="0" applyFont="1" applyFill="1" applyBorder="1" applyProtection="1"/>
    <xf numFmtId="0" fontId="0" fillId="0" borderId="40" xfId="0" applyFill="1" applyBorder="1" applyAlignment="1">
      <alignment horizontal="center"/>
    </xf>
    <xf numFmtId="166" fontId="2" fillId="0" borderId="49" xfId="0" applyNumberFormat="1" applyFont="1" applyBorder="1" applyProtection="1"/>
    <xf numFmtId="0" fontId="0" fillId="0" borderId="33" xfId="0" applyFont="1" applyBorder="1" applyAlignment="1">
      <alignment vertical="center"/>
    </xf>
    <xf numFmtId="0" fontId="0" fillId="0" borderId="38" xfId="0" applyFont="1" applyBorder="1" applyAlignment="1">
      <alignment vertical="center"/>
    </xf>
    <xf numFmtId="49" fontId="3" fillId="0" borderId="36" xfId="0" applyNumberFormat="1" applyFont="1" applyBorder="1" applyProtection="1">
      <protection locked="0"/>
    </xf>
    <xf numFmtId="0" fontId="3" fillId="0" borderId="33" xfId="0" applyFont="1" applyBorder="1" applyProtection="1">
      <protection locked="0"/>
    </xf>
    <xf numFmtId="166" fontId="3" fillId="0" borderId="33" xfId="0" applyNumberFormat="1" applyFont="1" applyBorder="1" applyProtection="1">
      <protection locked="0"/>
    </xf>
    <xf numFmtId="0" fontId="0" fillId="0" borderId="32" xfId="0" applyFont="1" applyBorder="1" applyAlignment="1">
      <alignment vertical="center" wrapText="1"/>
    </xf>
    <xf numFmtId="0" fontId="13" fillId="0" borderId="38" xfId="0" applyFont="1" applyBorder="1" applyAlignment="1" applyProtection="1">
      <alignment vertical="center"/>
      <protection locked="0"/>
    </xf>
    <xf numFmtId="49" fontId="0" fillId="0" borderId="36" xfId="0" applyNumberFormat="1" applyFont="1" applyBorder="1" applyAlignment="1">
      <alignment horizontal="left" vertical="center"/>
    </xf>
    <xf numFmtId="0" fontId="3" fillId="0" borderId="37" xfId="0" applyFont="1" applyBorder="1" applyAlignment="1">
      <alignment horizontal="left" vertical="center" wrapText="1"/>
    </xf>
    <xf numFmtId="0" fontId="3" fillId="0" borderId="38" xfId="0" applyFont="1" applyBorder="1" applyProtection="1">
      <protection locked="0"/>
    </xf>
    <xf numFmtId="0" fontId="0" fillId="0" borderId="38" xfId="0" applyFont="1" applyBorder="1" applyAlignment="1" applyProtection="1">
      <alignment horizontal="center"/>
      <protection locked="0"/>
    </xf>
    <xf numFmtId="166" fontId="3" fillId="0" borderId="38" xfId="0" applyNumberFormat="1" applyFont="1" applyBorder="1" applyProtection="1"/>
    <xf numFmtId="0" fontId="0" fillId="0" borderId="40" xfId="0" applyFont="1" applyBorder="1" applyAlignment="1" applyProtection="1">
      <alignment horizontal="center"/>
      <protection locked="0"/>
    </xf>
    <xf numFmtId="49" fontId="16" fillId="6" borderId="45" xfId="0" applyNumberFormat="1" applyFont="1" applyFill="1" applyBorder="1" applyAlignment="1" applyProtection="1">
      <alignment horizontal="center"/>
    </xf>
    <xf numFmtId="0" fontId="16" fillId="6" borderId="24" xfId="0" applyFont="1" applyFill="1" applyBorder="1" applyAlignment="1"/>
    <xf numFmtId="0" fontId="13" fillId="0" borderId="33" xfId="0" applyFont="1" applyBorder="1" applyAlignment="1" applyProtection="1">
      <alignment vertical="center"/>
      <protection locked="0"/>
    </xf>
    <xf numFmtId="0" fontId="0" fillId="0" borderId="37" xfId="0" applyFont="1" applyBorder="1" applyAlignment="1">
      <alignment horizontal="left" vertical="center" wrapText="1"/>
    </xf>
    <xf numFmtId="0" fontId="3" fillId="0" borderId="37" xfId="0" applyFont="1" applyBorder="1" applyProtection="1">
      <protection locked="0"/>
    </xf>
    <xf numFmtId="0" fontId="0" fillId="3" borderId="37" xfId="0" applyFill="1" applyBorder="1" applyAlignment="1" applyProtection="1">
      <protection locked="0"/>
    </xf>
    <xf numFmtId="49" fontId="3" fillId="3" borderId="36" xfId="0" applyNumberFormat="1" applyFont="1" applyFill="1" applyBorder="1" applyAlignment="1" applyProtection="1">
      <protection locked="0"/>
    </xf>
    <xf numFmtId="0" fontId="16" fillId="3" borderId="37" xfId="0" applyFont="1" applyFill="1" applyBorder="1" applyAlignment="1" applyProtection="1">
      <protection locked="0"/>
    </xf>
    <xf numFmtId="49" fontId="3" fillId="6" borderId="45" xfId="0" applyNumberFormat="1" applyFont="1" applyFill="1" applyBorder="1" applyProtection="1">
      <protection locked="0"/>
    </xf>
    <xf numFmtId="0" fontId="0" fillId="6" borderId="28" xfId="0" applyFont="1" applyFill="1" applyBorder="1" applyAlignment="1" applyProtection="1">
      <alignment horizontal="center"/>
      <protection locked="0"/>
    </xf>
    <xf numFmtId="49" fontId="3" fillId="0" borderId="42" xfId="0" applyNumberFormat="1" applyFont="1" applyBorder="1" applyProtection="1"/>
    <xf numFmtId="0" fontId="0" fillId="0" borderId="40" xfId="0" applyFont="1" applyBorder="1" applyAlignment="1">
      <alignment horizontal="center"/>
    </xf>
    <xf numFmtId="49" fontId="3" fillId="0" borderId="36" xfId="0" applyNumberFormat="1" applyFont="1" applyBorder="1" applyProtection="1"/>
    <xf numFmtId="49" fontId="3" fillId="6" borderId="45" xfId="0" applyNumberFormat="1" applyFont="1" applyFill="1" applyBorder="1" applyProtection="1"/>
    <xf numFmtId="0" fontId="3" fillId="0" borderId="37" xfId="0" applyFont="1" applyBorder="1" applyProtection="1"/>
    <xf numFmtId="0" fontId="0" fillId="0" borderId="37" xfId="0" applyBorder="1" applyProtection="1"/>
    <xf numFmtId="0" fontId="3" fillId="0" borderId="39" xfId="0" applyFont="1" applyBorder="1" applyProtection="1"/>
    <xf numFmtId="0" fontId="0" fillId="0" borderId="49" xfId="0" applyFont="1" applyBorder="1" applyProtection="1">
      <protection locked="0"/>
    </xf>
    <xf numFmtId="0" fontId="0" fillId="0" borderId="49" xfId="0" applyFont="1" applyBorder="1" applyAlignment="1" applyProtection="1">
      <protection locked="0"/>
    </xf>
    <xf numFmtId="0" fontId="0" fillId="0" borderId="33" xfId="0" applyFont="1" applyBorder="1" applyProtection="1">
      <protection locked="0"/>
    </xf>
    <xf numFmtId="0" fontId="13" fillId="0" borderId="40" xfId="0" applyFont="1" applyBorder="1" applyAlignment="1" applyProtection="1">
      <alignment vertical="center"/>
      <protection locked="0"/>
    </xf>
    <xf numFmtId="0" fontId="0" fillId="0" borderId="42" xfId="0" applyBorder="1" applyAlignment="1">
      <alignment horizontal="center" vertical="center"/>
    </xf>
    <xf numFmtId="166" fontId="0" fillId="0" borderId="38" xfId="0" applyNumberFormat="1" applyBorder="1" applyAlignment="1">
      <alignment horizontal="center" wrapText="1"/>
    </xf>
    <xf numFmtId="49" fontId="16" fillId="6" borderId="45" xfId="0" applyNumberFormat="1" applyFont="1" applyFill="1" applyBorder="1" applyProtection="1">
      <protection locked="0"/>
    </xf>
    <xf numFmtId="0" fontId="32" fillId="0" borderId="0" xfId="0" applyFont="1"/>
    <xf numFmtId="0" fontId="3" fillId="0" borderId="37" xfId="0" applyFont="1" applyFill="1" applyBorder="1" applyAlignment="1">
      <alignment vertical="center" wrapText="1"/>
    </xf>
    <xf numFmtId="0" fontId="3" fillId="0" borderId="38" xfId="0" applyFont="1" applyFill="1" applyBorder="1" applyAlignment="1">
      <alignment vertical="center" wrapText="1"/>
    </xf>
    <xf numFmtId="0" fontId="0" fillId="0" borderId="36" xfId="0" applyFont="1" applyFill="1" applyBorder="1" applyAlignment="1">
      <alignment horizontal="left"/>
    </xf>
    <xf numFmtId="49" fontId="0" fillId="0" borderId="36" xfId="0" applyNumberFormat="1" applyFont="1" applyFill="1" applyBorder="1" applyAlignment="1">
      <alignment horizontal="left" vertical="center"/>
    </xf>
    <xf numFmtId="0" fontId="0" fillId="0" borderId="38" xfId="0" applyNumberFormat="1" applyFont="1" applyBorder="1" applyAlignment="1">
      <alignment horizontal="left" vertical="center"/>
    </xf>
    <xf numFmtId="0" fontId="0" fillId="0" borderId="37" xfId="0" applyFont="1" applyFill="1" applyBorder="1" applyAlignment="1">
      <alignment horizontal="left" vertical="center" wrapText="1"/>
    </xf>
    <xf numFmtId="0" fontId="0" fillId="0" borderId="36" xfId="0" applyFont="1" applyFill="1" applyBorder="1" applyAlignment="1">
      <alignment horizontal="left" vertical="center" wrapText="1"/>
    </xf>
    <xf numFmtId="0" fontId="0" fillId="0" borderId="38" xfId="0" applyFont="1" applyFill="1" applyBorder="1" applyAlignment="1">
      <alignment horizontal="center" wrapText="1"/>
    </xf>
    <xf numFmtId="0" fontId="0" fillId="0" borderId="36" xfId="0" quotePrefix="1" applyFont="1" applyBorder="1" applyAlignment="1">
      <alignment horizontal="left"/>
    </xf>
    <xf numFmtId="0" fontId="0" fillId="0" borderId="38" xfId="0" applyFont="1" applyBorder="1" applyAlignment="1" applyProtection="1">
      <alignment vertical="center" wrapText="1"/>
      <protection locked="0"/>
    </xf>
    <xf numFmtId="0" fontId="0" fillId="0" borderId="36" xfId="0" applyFont="1" applyBorder="1" applyAlignment="1">
      <alignment horizontal="left" vertical="center"/>
    </xf>
    <xf numFmtId="0" fontId="0" fillId="0" borderId="37" xfId="0" applyFont="1" applyFill="1" applyBorder="1" applyAlignment="1" applyProtection="1">
      <alignment vertical="center" wrapText="1"/>
    </xf>
    <xf numFmtId="0" fontId="0" fillId="0" borderId="39" xfId="0" applyFont="1" applyFill="1" applyBorder="1" applyAlignment="1" applyProtection="1">
      <alignment vertical="center" wrapText="1"/>
    </xf>
    <xf numFmtId="0" fontId="0" fillId="0" borderId="40" xfId="0" applyFont="1" applyFill="1" applyBorder="1" applyAlignment="1" applyProtection="1">
      <alignment vertical="center" wrapText="1"/>
      <protection locked="0"/>
    </xf>
    <xf numFmtId="0" fontId="19" fillId="1" borderId="0" xfId="0" applyFont="1" applyFill="1"/>
    <xf numFmtId="166" fontId="3" fillId="0" borderId="38" xfId="0" applyNumberFormat="1" applyFont="1" applyBorder="1" applyProtection="1">
      <protection locked="0"/>
    </xf>
    <xf numFmtId="0" fontId="26" fillId="1" borderId="0" xfId="0" applyFont="1" applyFill="1" applyBorder="1"/>
    <xf numFmtId="0" fontId="2" fillId="0" borderId="36" xfId="0" applyFont="1" applyBorder="1" applyAlignment="1">
      <alignment horizontal="right"/>
    </xf>
    <xf numFmtId="0" fontId="3" fillId="0" borderId="0" xfId="0" applyFont="1" applyBorder="1" applyProtection="1">
      <protection locked="0"/>
    </xf>
    <xf numFmtId="165" fontId="34" fillId="1" borderId="0" xfId="0" applyNumberFormat="1" applyFont="1" applyFill="1" applyBorder="1" applyAlignment="1" applyProtection="1">
      <alignment horizontal="center"/>
    </xf>
    <xf numFmtId="0" fontId="3" fillId="0" borderId="0" xfId="3" applyFont="1"/>
    <xf numFmtId="0" fontId="3" fillId="4" borderId="20" xfId="0" applyFont="1" applyFill="1" applyBorder="1"/>
    <xf numFmtId="165" fontId="36" fillId="4" borderId="21" xfId="3" applyNumberFormat="1" applyFont="1" applyFill="1" applyBorder="1" applyAlignment="1" applyProtection="1">
      <alignment horizontal="right"/>
    </xf>
    <xf numFmtId="0" fontId="3" fillId="4" borderId="46" xfId="0" applyFont="1" applyFill="1" applyBorder="1"/>
    <xf numFmtId="165" fontId="36" fillId="4" borderId="0" xfId="3" applyNumberFormat="1" applyFont="1" applyFill="1" applyBorder="1" applyAlignment="1" applyProtection="1">
      <alignment horizontal="right"/>
    </xf>
    <xf numFmtId="0" fontId="13" fillId="2" borderId="30" xfId="0" applyFont="1" applyFill="1" applyBorder="1" applyAlignment="1">
      <alignment horizontal="center"/>
    </xf>
    <xf numFmtId="0" fontId="3" fillId="4" borderId="13" xfId="0" applyFont="1" applyFill="1" applyBorder="1"/>
    <xf numFmtId="165" fontId="36" fillId="4" borderId="14" xfId="3" applyNumberFormat="1" applyFont="1" applyFill="1" applyBorder="1" applyAlignment="1" applyProtection="1">
      <alignment horizontal="right"/>
    </xf>
    <xf numFmtId="0" fontId="13" fillId="2" borderId="35" xfId="0" applyFont="1" applyFill="1" applyBorder="1" applyAlignment="1">
      <alignment horizontal="center" vertical="center"/>
    </xf>
    <xf numFmtId="49" fontId="13" fillId="4" borderId="13" xfId="3" quotePrefix="1" applyNumberFormat="1" applyFont="1" applyFill="1" applyBorder="1" applyAlignment="1">
      <alignment horizontal="left"/>
    </xf>
    <xf numFmtId="49" fontId="2" fillId="4" borderId="35" xfId="3" applyNumberFormat="1" applyFont="1" applyFill="1" applyBorder="1" applyAlignment="1" applyProtection="1">
      <alignment horizontal="center"/>
      <protection locked="0"/>
    </xf>
    <xf numFmtId="0" fontId="13" fillId="2" borderId="47" xfId="3" applyFont="1" applyFill="1" applyBorder="1" applyAlignment="1">
      <alignment horizontal="center" vertical="center"/>
    </xf>
    <xf numFmtId="49" fontId="2" fillId="3" borderId="13" xfId="3" applyNumberFormat="1" applyFont="1" applyFill="1" applyBorder="1" applyAlignment="1" applyProtection="1">
      <alignment horizontal="center"/>
      <protection locked="0"/>
    </xf>
    <xf numFmtId="49" fontId="2" fillId="3" borderId="14" xfId="3" applyNumberFormat="1" applyFont="1" applyFill="1" applyBorder="1" applyAlignment="1" applyProtection="1">
      <protection locked="0"/>
    </xf>
    <xf numFmtId="49" fontId="2" fillId="3" borderId="14" xfId="3" applyNumberFormat="1" applyFont="1" applyFill="1" applyBorder="1" applyAlignment="1" applyProtection="1">
      <alignment horizontal="center"/>
      <protection locked="0"/>
    </xf>
    <xf numFmtId="49" fontId="2" fillId="3" borderId="18" xfId="3" applyNumberFormat="1" applyFont="1" applyFill="1" applyBorder="1" applyAlignment="1" applyProtection="1">
      <alignment horizontal="center"/>
      <protection locked="0"/>
    </xf>
    <xf numFmtId="0" fontId="13" fillId="2" borderId="47" xfId="0" applyFont="1" applyFill="1" applyBorder="1" applyAlignment="1">
      <alignment horizontal="center" vertical="center"/>
    </xf>
    <xf numFmtId="165" fontId="36" fillId="4" borderId="18" xfId="3" applyNumberFormat="1" applyFont="1" applyFill="1" applyBorder="1" applyAlignment="1" applyProtection="1">
      <alignment horizontal="right"/>
    </xf>
    <xf numFmtId="0" fontId="3" fillId="0" borderId="0" xfId="0" applyFont="1" applyFill="1" applyBorder="1"/>
    <xf numFmtId="0" fontId="3" fillId="0" borderId="3" xfId="0" applyFont="1" applyFill="1" applyBorder="1"/>
    <xf numFmtId="165" fontId="34" fillId="0" borderId="4" xfId="3" applyNumberFormat="1" applyFont="1" applyFill="1" applyBorder="1" applyAlignment="1" applyProtection="1">
      <alignment horizontal="right"/>
    </xf>
    <xf numFmtId="49" fontId="13" fillId="4" borderId="6" xfId="3" applyNumberFormat="1" applyFont="1" applyFill="1" applyBorder="1" applyAlignment="1" applyProtection="1">
      <alignment horizontal="left"/>
    </xf>
    <xf numFmtId="165" fontId="36" fillId="4" borderId="8" xfId="0" applyNumberFormat="1" applyFont="1" applyFill="1" applyBorder="1" applyAlignment="1">
      <alignment horizontal="right"/>
    </xf>
    <xf numFmtId="49" fontId="0" fillId="0" borderId="66" xfId="3" applyNumberFormat="1" applyFont="1" applyBorder="1" applyAlignment="1" applyProtection="1">
      <alignment horizontal="center"/>
      <protection locked="0"/>
    </xf>
    <xf numFmtId="49" fontId="13" fillId="4" borderId="13" xfId="3" applyNumberFormat="1" applyFont="1" applyFill="1" applyBorder="1" applyAlignment="1" applyProtection="1">
      <alignment horizontal="left"/>
    </xf>
    <xf numFmtId="165" fontId="36" fillId="4" borderId="14" xfId="0" applyNumberFormat="1" applyFont="1" applyFill="1" applyBorder="1" applyAlignment="1">
      <alignment horizontal="right"/>
    </xf>
    <xf numFmtId="49" fontId="0" fillId="0" borderId="67" xfId="3" applyNumberFormat="1" applyFont="1" applyBorder="1" applyAlignment="1" applyProtection="1">
      <alignment horizontal="center"/>
      <protection locked="0"/>
    </xf>
    <xf numFmtId="49" fontId="13" fillId="4" borderId="13" xfId="3" applyNumberFormat="1" applyFont="1" applyFill="1" applyBorder="1" applyAlignment="1">
      <alignment horizontal="left"/>
    </xf>
    <xf numFmtId="49" fontId="13" fillId="4" borderId="13" xfId="0" applyNumberFormat="1" applyFont="1" applyFill="1" applyBorder="1" applyAlignment="1">
      <alignment horizontal="left"/>
    </xf>
    <xf numFmtId="49" fontId="3" fillId="4" borderId="46" xfId="0" applyNumberFormat="1" applyFont="1" applyFill="1" applyBorder="1"/>
    <xf numFmtId="49" fontId="0" fillId="0" borderId="19" xfId="3" applyNumberFormat="1" applyFont="1" applyBorder="1" applyAlignment="1" applyProtection="1">
      <alignment horizontal="center"/>
      <protection locked="0"/>
    </xf>
    <xf numFmtId="0" fontId="3" fillId="4" borderId="10" xfId="0" applyFont="1" applyFill="1" applyBorder="1"/>
    <xf numFmtId="165" fontId="36" fillId="4" borderId="11" xfId="3" applyNumberFormat="1" applyFont="1" applyFill="1" applyBorder="1" applyAlignment="1" applyProtection="1">
      <alignment horizontal="right"/>
    </xf>
    <xf numFmtId="0" fontId="2" fillId="4" borderId="68" xfId="3" applyFont="1" applyFill="1" applyBorder="1" applyProtection="1">
      <protection locked="0"/>
    </xf>
    <xf numFmtId="0" fontId="13" fillId="5" borderId="6" xfId="3" applyFont="1" applyFill="1" applyBorder="1" applyAlignment="1">
      <alignment horizontal="center" vertical="center"/>
    </xf>
    <xf numFmtId="0" fontId="13" fillId="2" borderId="10" xfId="3" applyFont="1" applyFill="1" applyBorder="1" applyAlignment="1">
      <alignment horizontal="center" vertical="center"/>
    </xf>
    <xf numFmtId="49" fontId="13" fillId="4" borderId="15" xfId="3" applyNumberFormat="1" applyFont="1" applyFill="1" applyBorder="1" applyAlignment="1">
      <alignment horizontal="left" vertical="center"/>
    </xf>
    <xf numFmtId="165" fontId="36" fillId="4" borderId="16" xfId="0" applyNumberFormat="1" applyFont="1" applyFill="1" applyBorder="1" applyAlignment="1">
      <alignment horizontal="left"/>
    </xf>
    <xf numFmtId="49" fontId="13" fillId="4" borderId="46" xfId="3" applyNumberFormat="1" applyFont="1" applyFill="1" applyBorder="1" applyAlignment="1" applyProtection="1">
      <alignment horizontal="left"/>
    </xf>
    <xf numFmtId="49" fontId="16" fillId="4" borderId="3" xfId="3" applyNumberFormat="1" applyFont="1" applyFill="1" applyBorder="1" applyAlignment="1" applyProtection="1">
      <alignment horizontal="center"/>
    </xf>
    <xf numFmtId="49" fontId="0" fillId="0" borderId="56" xfId="3" applyNumberFormat="1" applyFont="1" applyBorder="1" applyAlignment="1" applyProtection="1">
      <alignment horizontal="center"/>
      <protection locked="0"/>
    </xf>
    <xf numFmtId="167" fontId="16" fillId="0" borderId="58" xfId="3" applyNumberFormat="1" applyFont="1" applyFill="1" applyBorder="1" applyAlignment="1" applyProtection="1">
      <alignment horizontal="center"/>
    </xf>
    <xf numFmtId="49" fontId="13" fillId="4" borderId="13" xfId="3" applyNumberFormat="1" applyFont="1" applyFill="1" applyBorder="1" applyAlignment="1">
      <alignment horizontal="left" vertical="center"/>
    </xf>
    <xf numFmtId="165" fontId="36" fillId="4" borderId="14" xfId="0" applyNumberFormat="1" applyFont="1" applyFill="1" applyBorder="1" applyAlignment="1">
      <alignment horizontal="left"/>
    </xf>
    <xf numFmtId="49" fontId="0" fillId="0" borderId="37" xfId="3" applyNumberFormat="1" applyFont="1" applyFill="1" applyBorder="1" applyProtection="1">
      <protection locked="0"/>
    </xf>
    <xf numFmtId="49" fontId="17" fillId="4" borderId="13" xfId="3" applyNumberFormat="1" applyFont="1" applyFill="1" applyBorder="1" applyAlignment="1">
      <alignment horizontal="left" vertical="center" wrapText="1"/>
    </xf>
    <xf numFmtId="49" fontId="0" fillId="0" borderId="37" xfId="3" applyNumberFormat="1" applyFont="1" applyFill="1" applyBorder="1" applyAlignment="1" applyProtection="1">
      <alignment horizontal="left"/>
      <protection locked="0"/>
    </xf>
    <xf numFmtId="49" fontId="22" fillId="4" borderId="13" xfId="3" applyNumberFormat="1" applyFont="1" applyFill="1" applyBorder="1" applyAlignment="1">
      <alignment horizontal="left" wrapText="1"/>
    </xf>
    <xf numFmtId="49" fontId="22" fillId="4" borderId="46" xfId="3" applyNumberFormat="1" applyFont="1" applyFill="1" applyBorder="1" applyAlignment="1">
      <alignment horizontal="left" wrapText="1"/>
    </xf>
    <xf numFmtId="49" fontId="2" fillId="11" borderId="58" xfId="3" applyNumberFormat="1" applyFont="1" applyFill="1" applyBorder="1" applyProtection="1"/>
    <xf numFmtId="1" fontId="16" fillId="0" borderId="0" xfId="3" applyNumberFormat="1" applyFont="1" applyFill="1" applyBorder="1" applyAlignment="1" applyProtection="1">
      <alignment horizontal="center"/>
    </xf>
    <xf numFmtId="165" fontId="36" fillId="4" borderId="55" xfId="0" applyNumberFormat="1" applyFont="1" applyFill="1" applyBorder="1" applyAlignment="1">
      <alignment horizontal="left"/>
    </xf>
    <xf numFmtId="49" fontId="2" fillId="11" borderId="56" xfId="3" applyNumberFormat="1" applyFont="1" applyFill="1" applyBorder="1" applyProtection="1"/>
    <xf numFmtId="0" fontId="3" fillId="0" borderId="0" xfId="3" applyFont="1" applyFill="1" applyBorder="1"/>
    <xf numFmtId="49" fontId="2" fillId="0" borderId="0" xfId="3" applyNumberFormat="1" applyFill="1" applyBorder="1" applyAlignment="1" applyProtection="1">
      <alignment horizontal="center"/>
      <protection locked="0"/>
    </xf>
    <xf numFmtId="166" fontId="2" fillId="0" borderId="0" xfId="3" applyNumberFormat="1"/>
    <xf numFmtId="49" fontId="0" fillId="0" borderId="16" xfId="0" applyNumberFormat="1" applyFill="1" applyBorder="1"/>
    <xf numFmtId="165" fontId="19" fillId="0" borderId="16" xfId="3" applyNumberFormat="1" applyFont="1" applyFill="1" applyBorder="1" applyAlignment="1" applyProtection="1">
      <alignment horizontal="left"/>
    </xf>
    <xf numFmtId="0" fontId="27" fillId="0" borderId="0" xfId="3" applyFont="1" applyFill="1" applyBorder="1" applyAlignment="1">
      <alignment vertical="center" wrapText="1"/>
    </xf>
    <xf numFmtId="49" fontId="13" fillId="4" borderId="46" xfId="0" applyNumberFormat="1" applyFont="1" applyFill="1" applyBorder="1"/>
    <xf numFmtId="165" fontId="38" fillId="4" borderId="0" xfId="3" applyNumberFormat="1" applyFont="1" applyFill="1" applyAlignment="1" applyProtection="1">
      <alignment horizontal="left"/>
    </xf>
    <xf numFmtId="49" fontId="0" fillId="0" borderId="62" xfId="3" applyNumberFormat="1" applyFont="1" applyBorder="1" applyAlignment="1" applyProtection="1">
      <alignment horizontal="center"/>
      <protection locked="0"/>
    </xf>
    <xf numFmtId="49" fontId="13" fillId="4" borderId="13" xfId="0" applyNumberFormat="1" applyFont="1" applyFill="1" applyBorder="1"/>
    <xf numFmtId="165" fontId="38" fillId="4" borderId="36" xfId="3" applyNumberFormat="1" applyFont="1" applyFill="1" applyBorder="1" applyAlignment="1" applyProtection="1">
      <alignment horizontal="left"/>
    </xf>
    <xf numFmtId="49" fontId="0" fillId="0" borderId="39" xfId="3" applyNumberFormat="1" applyFont="1" applyBorder="1" applyAlignment="1" applyProtection="1">
      <alignment horizontal="center"/>
      <protection locked="0"/>
    </xf>
    <xf numFmtId="49" fontId="13" fillId="4" borderId="10" xfId="0" applyNumberFormat="1" applyFont="1" applyFill="1" applyBorder="1"/>
    <xf numFmtId="165" fontId="38" fillId="4" borderId="55" xfId="3" applyNumberFormat="1" applyFont="1" applyFill="1" applyBorder="1" applyAlignment="1" applyProtection="1">
      <alignment horizontal="left"/>
    </xf>
    <xf numFmtId="0" fontId="3" fillId="0" borderId="4" xfId="0" applyFont="1" applyBorder="1"/>
    <xf numFmtId="165" fontId="19" fillId="0" borderId="5" xfId="3" applyNumberFormat="1" applyFont="1" applyBorder="1" applyAlignment="1" applyProtection="1">
      <alignment horizontal="left"/>
    </xf>
    <xf numFmtId="0" fontId="13" fillId="4" borderId="46" xfId="3" applyFont="1" applyFill="1" applyBorder="1" applyAlignment="1">
      <alignment horizontal="center"/>
    </xf>
    <xf numFmtId="49" fontId="0" fillId="4" borderId="46" xfId="0" applyNumberFormat="1" applyFont="1" applyFill="1" applyBorder="1"/>
    <xf numFmtId="49" fontId="0" fillId="0" borderId="62" xfId="3" applyNumberFormat="1" applyFont="1" applyFill="1" applyBorder="1" applyAlignment="1" applyProtection="1">
      <alignment horizontal="center"/>
      <protection locked="0"/>
    </xf>
    <xf numFmtId="0" fontId="16" fillId="4" borderId="13" xfId="3" applyFont="1" applyFill="1" applyBorder="1" applyAlignment="1">
      <alignment horizontal="left"/>
    </xf>
    <xf numFmtId="49" fontId="0" fillId="0" borderId="37" xfId="0" applyNumberFormat="1" applyFont="1" applyBorder="1" applyAlignment="1" applyProtection="1">
      <alignment horizontal="center"/>
      <protection locked="0"/>
    </xf>
    <xf numFmtId="0" fontId="2" fillId="0" borderId="0" xfId="3" applyBorder="1"/>
    <xf numFmtId="0" fontId="2" fillId="0" borderId="0" xfId="3" applyFill="1" applyBorder="1" applyAlignment="1"/>
    <xf numFmtId="0" fontId="3" fillId="0" borderId="0" xfId="0" applyFont="1" applyBorder="1"/>
    <xf numFmtId="0" fontId="16" fillId="5" borderId="30" xfId="3" applyFont="1" applyFill="1" applyBorder="1" applyAlignment="1">
      <alignment horizontal="center" vertical="center"/>
    </xf>
    <xf numFmtId="0" fontId="3" fillId="0" borderId="4" xfId="0" applyFont="1" applyFill="1" applyBorder="1"/>
    <xf numFmtId="0" fontId="27" fillId="4" borderId="41" xfId="0" applyFont="1" applyFill="1" applyBorder="1" applyAlignment="1">
      <alignment horizontal="center" vertical="center"/>
    </xf>
    <xf numFmtId="0" fontId="16" fillId="4" borderId="46" xfId="0" applyFont="1" applyFill="1" applyBorder="1"/>
    <xf numFmtId="49" fontId="0" fillId="0" borderId="66" xfId="0" applyNumberFormat="1" applyFont="1" applyBorder="1" applyAlignment="1" applyProtection="1">
      <alignment horizontal="center"/>
      <protection locked="0"/>
    </xf>
    <xf numFmtId="0" fontId="16" fillId="4" borderId="13" xfId="0" applyFont="1" applyFill="1" applyBorder="1"/>
    <xf numFmtId="49" fontId="0" fillId="0" borderId="67" xfId="0" applyNumberFormat="1" applyFont="1" applyBorder="1" applyAlignment="1" applyProtection="1">
      <alignment horizontal="center"/>
      <protection locked="0"/>
    </xf>
    <xf numFmtId="0" fontId="16" fillId="4" borderId="63" xfId="0" applyFont="1" applyFill="1" applyBorder="1"/>
    <xf numFmtId="49" fontId="0" fillId="0" borderId="19" xfId="0" applyNumberFormat="1" applyFont="1" applyBorder="1" applyAlignment="1" applyProtection="1">
      <alignment horizontal="center"/>
      <protection locked="0"/>
    </xf>
    <xf numFmtId="0" fontId="3" fillId="0" borderId="11" xfId="0" applyFont="1" applyFill="1" applyBorder="1"/>
    <xf numFmtId="0" fontId="16" fillId="4" borderId="23" xfId="0" applyFont="1" applyFill="1" applyBorder="1" applyAlignment="1">
      <alignment horizontal="center" vertical="center"/>
    </xf>
    <xf numFmtId="0" fontId="16" fillId="4" borderId="46" xfId="3" applyFont="1" applyFill="1" applyBorder="1" applyAlignment="1">
      <alignment horizontal="left"/>
    </xf>
    <xf numFmtId="165" fontId="38" fillId="4" borderId="14" xfId="3" applyNumberFormat="1" applyFont="1" applyFill="1" applyBorder="1" applyAlignment="1" applyProtection="1">
      <alignment horizontal="left"/>
    </xf>
    <xf numFmtId="0" fontId="0" fillId="0" borderId="67" xfId="0" applyFont="1" applyBorder="1" applyAlignment="1" applyProtection="1">
      <alignment horizontal="center"/>
      <protection locked="0"/>
    </xf>
    <xf numFmtId="0" fontId="3" fillId="11" borderId="37" xfId="0" applyFont="1" applyFill="1" applyBorder="1" applyAlignment="1" applyProtection="1">
      <alignment horizontal="center"/>
    </xf>
    <xf numFmtId="165" fontId="19" fillId="11" borderId="4" xfId="3" applyNumberFormat="1" applyFont="1" applyFill="1" applyBorder="1" applyAlignment="1" applyProtection="1">
      <alignment horizontal="left"/>
    </xf>
    <xf numFmtId="165" fontId="38" fillId="4" borderId="0" xfId="3" applyNumberFormat="1" applyFont="1" applyFill="1" applyBorder="1" applyAlignment="1" applyProtection="1">
      <alignment horizontal="left"/>
    </xf>
    <xf numFmtId="0" fontId="0" fillId="0" borderId="66" xfId="0" applyFont="1" applyBorder="1" applyAlignment="1" applyProtection="1">
      <alignment horizontal="center"/>
      <protection locked="0"/>
    </xf>
    <xf numFmtId="0" fontId="0" fillId="0" borderId="69" xfId="0" applyFont="1" applyBorder="1" applyAlignment="1" applyProtection="1">
      <alignment horizontal="center"/>
      <protection locked="0"/>
    </xf>
    <xf numFmtId="0" fontId="3" fillId="0" borderId="11" xfId="0" applyFont="1" applyBorder="1"/>
    <xf numFmtId="165" fontId="19" fillId="0" borderId="12" xfId="3" applyNumberFormat="1" applyFont="1" applyFill="1" applyBorder="1" applyAlignment="1" applyProtection="1">
      <alignment horizontal="left"/>
    </xf>
    <xf numFmtId="0" fontId="13" fillId="5" borderId="23" xfId="0" applyFont="1" applyFill="1" applyBorder="1" applyAlignment="1">
      <alignment horizontal="center" vertical="center"/>
    </xf>
    <xf numFmtId="0" fontId="16" fillId="4" borderId="46" xfId="3" applyFont="1" applyFill="1" applyBorder="1"/>
    <xf numFmtId="0" fontId="0" fillId="0" borderId="7" xfId="0" applyFont="1" applyBorder="1" applyAlignment="1" applyProtection="1">
      <alignment horizontal="center"/>
      <protection locked="0"/>
    </xf>
    <xf numFmtId="0" fontId="16" fillId="4" borderId="13" xfId="3" applyFont="1" applyFill="1" applyBorder="1"/>
    <xf numFmtId="0" fontId="0" fillId="0" borderId="37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</xf>
    <xf numFmtId="167" fontId="16" fillId="4" borderId="13" xfId="3" applyNumberFormat="1" applyFont="1" applyFill="1" applyBorder="1" applyAlignment="1" applyProtection="1">
      <alignment horizontal="left"/>
    </xf>
    <xf numFmtId="49" fontId="0" fillId="0" borderId="37" xfId="3" applyNumberFormat="1" applyFont="1" applyBorder="1" applyAlignment="1" applyProtection="1">
      <alignment horizontal="center"/>
      <protection locked="0"/>
    </xf>
    <xf numFmtId="0" fontId="0" fillId="0" borderId="0" xfId="0" applyFont="1" applyBorder="1" applyAlignment="1" applyProtection="1">
      <alignment horizontal="center"/>
      <protection locked="0"/>
    </xf>
    <xf numFmtId="0" fontId="13" fillId="11" borderId="0" xfId="0" applyFont="1" applyFill="1" applyBorder="1" applyAlignment="1">
      <alignment vertical="center"/>
    </xf>
    <xf numFmtId="165" fontId="19" fillId="0" borderId="0" xfId="3" applyNumberFormat="1" applyFont="1" applyFill="1" applyBorder="1" applyAlignment="1" applyProtection="1">
      <alignment horizontal="left"/>
    </xf>
    <xf numFmtId="0" fontId="11" fillId="5" borderId="30" xfId="3" applyFont="1" applyFill="1" applyBorder="1" applyAlignment="1">
      <alignment horizontal="center" vertical="center" wrapText="1"/>
    </xf>
    <xf numFmtId="165" fontId="19" fillId="0" borderId="4" xfId="3" applyNumberFormat="1" applyFont="1" applyFill="1" applyBorder="1" applyAlignment="1" applyProtection="1">
      <alignment horizontal="left"/>
    </xf>
    <xf numFmtId="0" fontId="11" fillId="2" borderId="25" xfId="3" applyFont="1" applyFill="1" applyBorder="1" applyAlignment="1">
      <alignment horizontal="center" vertical="center" wrapText="1"/>
    </xf>
    <xf numFmtId="167" fontId="16" fillId="4" borderId="46" xfId="3" applyNumberFormat="1" applyFont="1" applyFill="1" applyBorder="1" applyAlignment="1" applyProtection="1">
      <alignment horizontal="left"/>
    </xf>
    <xf numFmtId="49" fontId="0" fillId="0" borderId="7" xfId="3" applyNumberFormat="1" applyFont="1" applyBorder="1" applyAlignment="1" applyProtection="1">
      <alignment horizontal="center"/>
      <protection locked="0"/>
    </xf>
    <xf numFmtId="167" fontId="16" fillId="4" borderId="15" xfId="3" applyNumberFormat="1" applyFont="1" applyFill="1" applyBorder="1" applyAlignment="1" applyProtection="1">
      <alignment horizontal="left"/>
    </xf>
    <xf numFmtId="165" fontId="40" fillId="4" borderId="36" xfId="3" applyNumberFormat="1" applyFont="1" applyFill="1" applyBorder="1" applyAlignment="1" applyProtection="1">
      <alignment horizontal="left"/>
    </xf>
    <xf numFmtId="0" fontId="0" fillId="0" borderId="37" xfId="3" applyFont="1" applyBorder="1" applyAlignment="1" applyProtection="1">
      <alignment horizontal="center"/>
      <protection locked="0"/>
    </xf>
    <xf numFmtId="165" fontId="38" fillId="4" borderId="48" xfId="3" applyNumberFormat="1" applyFont="1" applyFill="1" applyBorder="1" applyAlignment="1" applyProtection="1">
      <alignment horizontal="left"/>
    </xf>
    <xf numFmtId="167" fontId="16" fillId="4" borderId="10" xfId="3" applyNumberFormat="1" applyFont="1" applyFill="1" applyBorder="1" applyAlignment="1" applyProtection="1">
      <alignment horizontal="left"/>
    </xf>
    <xf numFmtId="165" fontId="19" fillId="0" borderId="5" xfId="3" applyNumberFormat="1" applyFont="1" applyFill="1" applyBorder="1" applyAlignment="1" applyProtection="1">
      <alignment horizontal="left"/>
    </xf>
    <xf numFmtId="0" fontId="13" fillId="4" borderId="20" xfId="3" applyFont="1" applyFill="1" applyBorder="1" applyAlignment="1">
      <alignment horizontal="center" vertical="center"/>
    </xf>
    <xf numFmtId="49" fontId="3" fillId="4" borderId="13" xfId="0" applyNumberFormat="1" applyFont="1" applyFill="1" applyBorder="1"/>
    <xf numFmtId="49" fontId="0" fillId="0" borderId="39" xfId="3" applyNumberFormat="1" applyFont="1" applyFill="1" applyBorder="1" applyAlignment="1" applyProtection="1">
      <alignment horizontal="center"/>
      <protection locked="0"/>
    </xf>
    <xf numFmtId="49" fontId="3" fillId="4" borderId="63" xfId="0" applyNumberFormat="1" applyFont="1" applyFill="1" applyBorder="1"/>
    <xf numFmtId="49" fontId="3" fillId="4" borderId="10" xfId="0" applyNumberFormat="1" applyFont="1" applyFill="1" applyBorder="1"/>
    <xf numFmtId="165" fontId="41" fillId="0" borderId="0" xfId="3" applyNumberFormat="1" applyFont="1" applyFill="1" applyBorder="1" applyAlignment="1" applyProtection="1">
      <alignment horizontal="left"/>
    </xf>
    <xf numFmtId="49" fontId="13" fillId="5" borderId="20" xfId="3" applyNumberFormat="1" applyFont="1" applyFill="1" applyBorder="1" applyAlignment="1" applyProtection="1">
      <alignment horizontal="center"/>
    </xf>
    <xf numFmtId="165" fontId="41" fillId="0" borderId="5" xfId="3" applyNumberFormat="1" applyFont="1" applyFill="1" applyBorder="1" applyAlignment="1" applyProtection="1">
      <alignment horizontal="left"/>
    </xf>
    <xf numFmtId="0" fontId="27" fillId="4" borderId="46" xfId="3" applyFont="1" applyFill="1" applyBorder="1" applyAlignment="1">
      <alignment horizontal="center"/>
    </xf>
    <xf numFmtId="165" fontId="40" fillId="4" borderId="0" xfId="3" applyNumberFormat="1" applyFont="1" applyFill="1" applyBorder="1" applyAlignment="1" applyProtection="1">
      <alignment horizontal="left"/>
    </xf>
    <xf numFmtId="0" fontId="0" fillId="0" borderId="7" xfId="3" applyFont="1" applyBorder="1" applyAlignment="1" applyProtection="1">
      <alignment horizontal="center"/>
      <protection locked="0"/>
    </xf>
    <xf numFmtId="0" fontId="0" fillId="0" borderId="39" xfId="0" applyFont="1" applyBorder="1" applyAlignment="1" applyProtection="1">
      <alignment horizontal="center"/>
      <protection locked="0"/>
    </xf>
    <xf numFmtId="165" fontId="40" fillId="4" borderId="42" xfId="3" applyNumberFormat="1" applyFont="1" applyFill="1" applyBorder="1" applyAlignment="1" applyProtection="1">
      <alignment horizontal="left"/>
    </xf>
    <xf numFmtId="0" fontId="0" fillId="0" borderId="39" xfId="3" applyFont="1" applyBorder="1" applyAlignment="1" applyProtection="1">
      <alignment horizontal="center"/>
      <protection locked="0"/>
    </xf>
    <xf numFmtId="0" fontId="16" fillId="4" borderId="3" xfId="3" applyFont="1" applyFill="1" applyBorder="1"/>
    <xf numFmtId="165" fontId="40" fillId="4" borderId="31" xfId="3" applyNumberFormat="1" applyFont="1" applyFill="1" applyBorder="1" applyAlignment="1" applyProtection="1">
      <alignment horizontal="left"/>
    </xf>
    <xf numFmtId="0" fontId="3" fillId="0" borderId="24" xfId="0" applyFont="1" applyBorder="1"/>
    <xf numFmtId="165" fontId="41" fillId="0" borderId="21" xfId="3" applyNumberFormat="1" applyFont="1" applyFill="1" applyBorder="1" applyAlignment="1" applyProtection="1">
      <alignment horizontal="left"/>
    </xf>
    <xf numFmtId="0" fontId="0" fillId="0" borderId="66" xfId="3" applyFont="1" applyBorder="1" applyAlignment="1" applyProtection="1">
      <alignment horizontal="center"/>
      <protection locked="0"/>
    </xf>
    <xf numFmtId="165" fontId="40" fillId="4" borderId="14" xfId="3" applyNumberFormat="1" applyFont="1" applyFill="1" applyBorder="1" applyAlignment="1" applyProtection="1">
      <alignment horizontal="left"/>
    </xf>
    <xf numFmtId="0" fontId="16" fillId="4" borderId="14" xfId="3" applyFont="1" applyFill="1" applyBorder="1"/>
    <xf numFmtId="0" fontId="16" fillId="4" borderId="0" xfId="3" applyFont="1" applyFill="1" applyBorder="1"/>
    <xf numFmtId="165" fontId="40" fillId="4" borderId="43" xfId="3" applyNumberFormat="1" applyFont="1" applyFill="1" applyBorder="1" applyAlignment="1" applyProtection="1">
      <alignment horizontal="left"/>
    </xf>
    <xf numFmtId="0" fontId="3" fillId="4" borderId="14" xfId="0" applyFont="1" applyFill="1" applyBorder="1"/>
    <xf numFmtId="0" fontId="16" fillId="4" borderId="11" xfId="3" applyFont="1" applyFill="1" applyBorder="1"/>
    <xf numFmtId="165" fontId="40" fillId="4" borderId="55" xfId="3" applyNumberFormat="1" applyFont="1" applyFill="1" applyBorder="1" applyAlignment="1" applyProtection="1">
      <alignment horizontal="left"/>
    </xf>
    <xf numFmtId="0" fontId="16" fillId="0" borderId="0" xfId="3" applyFont="1" applyFill="1" applyBorder="1"/>
    <xf numFmtId="49" fontId="13" fillId="5" borderId="20" xfId="3" applyNumberFormat="1" applyFont="1" applyFill="1" applyBorder="1" applyAlignment="1" applyProtection="1">
      <alignment horizontal="center" vertical="center"/>
    </xf>
    <xf numFmtId="0" fontId="13" fillId="11" borderId="1" xfId="0" applyFont="1" applyFill="1" applyBorder="1" applyAlignment="1">
      <alignment vertical="center"/>
    </xf>
    <xf numFmtId="0" fontId="13" fillId="11" borderId="52" xfId="0" applyFont="1" applyFill="1" applyBorder="1" applyAlignment="1">
      <alignment vertical="center"/>
    </xf>
    <xf numFmtId="0" fontId="13" fillId="11" borderId="2" xfId="0" applyFont="1" applyFill="1" applyBorder="1" applyAlignment="1">
      <alignment vertical="center"/>
    </xf>
    <xf numFmtId="0" fontId="3" fillId="4" borderId="46" xfId="3" applyFont="1" applyFill="1" applyBorder="1" applyAlignment="1">
      <alignment horizontal="center" vertical="center"/>
    </xf>
    <xf numFmtId="0" fontId="13" fillId="11" borderId="46" xfId="0" applyFont="1" applyFill="1" applyBorder="1" applyAlignment="1">
      <alignment vertical="center"/>
    </xf>
    <xf numFmtId="0" fontId="13" fillId="11" borderId="64" xfId="0" applyFont="1" applyFill="1" applyBorder="1" applyAlignment="1">
      <alignment vertical="center"/>
    </xf>
    <xf numFmtId="0" fontId="16" fillId="4" borderId="63" xfId="3" applyFont="1" applyFill="1" applyBorder="1"/>
    <xf numFmtId="0" fontId="16" fillId="4" borderId="15" xfId="3" applyFont="1" applyFill="1" applyBorder="1"/>
    <xf numFmtId="165" fontId="38" fillId="4" borderId="31" xfId="3" applyNumberFormat="1" applyFont="1" applyFill="1" applyBorder="1" applyAlignment="1" applyProtection="1">
      <alignment horizontal="left"/>
    </xf>
    <xf numFmtId="0" fontId="0" fillId="0" borderId="32" xfId="3" applyFont="1" applyBorder="1" applyAlignment="1" applyProtection="1">
      <alignment horizontal="center"/>
      <protection locked="0"/>
    </xf>
    <xf numFmtId="0" fontId="16" fillId="4" borderId="10" xfId="3" applyFont="1" applyFill="1" applyBorder="1"/>
    <xf numFmtId="0" fontId="27" fillId="4" borderId="46" xfId="3" applyFont="1" applyFill="1" applyBorder="1" applyAlignment="1">
      <alignment horizontal="center" vertical="center"/>
    </xf>
    <xf numFmtId="165" fontId="38" fillId="4" borderId="42" xfId="3" applyNumberFormat="1" applyFont="1" applyFill="1" applyBorder="1" applyAlignment="1" applyProtection="1">
      <alignment horizontal="left"/>
    </xf>
    <xf numFmtId="165" fontId="19" fillId="0" borderId="21" xfId="3" applyNumberFormat="1" applyFont="1" applyFill="1" applyBorder="1" applyAlignment="1" applyProtection="1">
      <alignment horizontal="left"/>
    </xf>
    <xf numFmtId="0" fontId="13" fillId="4" borderId="46" xfId="3" applyFont="1" applyFill="1" applyBorder="1" applyAlignment="1">
      <alignment horizontal="center" vertical="center"/>
    </xf>
    <xf numFmtId="0" fontId="0" fillId="0" borderId="58" xfId="0" applyFont="1" applyBorder="1" applyAlignment="1" applyProtection="1">
      <alignment horizontal="center"/>
      <protection locked="0"/>
    </xf>
    <xf numFmtId="0" fontId="16" fillId="4" borderId="16" xfId="3" applyFont="1" applyFill="1" applyBorder="1"/>
    <xf numFmtId="0" fontId="16" fillId="4" borderId="6" xfId="3" applyFont="1" applyFill="1" applyBorder="1"/>
    <xf numFmtId="165" fontId="38" fillId="4" borderId="53" xfId="3" applyNumberFormat="1" applyFont="1" applyFill="1" applyBorder="1" applyAlignment="1" applyProtection="1">
      <alignment horizontal="left"/>
    </xf>
    <xf numFmtId="0" fontId="13" fillId="5" borderId="23" xfId="2" applyFont="1" applyFill="1" applyBorder="1" applyAlignment="1" applyProtection="1">
      <alignment horizontal="center" vertical="center"/>
    </xf>
    <xf numFmtId="0" fontId="16" fillId="2" borderId="46" xfId="3" applyFont="1" applyFill="1" applyBorder="1" applyAlignment="1" applyProtection="1">
      <alignment horizontal="center" vertical="center"/>
    </xf>
    <xf numFmtId="0" fontId="27" fillId="4" borderId="20" xfId="0" applyFont="1" applyFill="1" applyBorder="1" applyAlignment="1">
      <alignment horizontal="center" vertical="center"/>
    </xf>
    <xf numFmtId="0" fontId="16" fillId="4" borderId="1" xfId="0" applyFont="1" applyFill="1" applyBorder="1"/>
    <xf numFmtId="165" fontId="38" fillId="4" borderId="50" xfId="3" applyNumberFormat="1" applyFont="1" applyFill="1" applyBorder="1" applyAlignment="1" applyProtection="1">
      <alignment horizontal="left"/>
    </xf>
    <xf numFmtId="0" fontId="16" fillId="4" borderId="14" xfId="0" applyFont="1" applyFill="1" applyBorder="1"/>
    <xf numFmtId="49" fontId="13" fillId="11" borderId="67" xfId="3" applyNumberFormat="1" applyFont="1" applyFill="1" applyBorder="1" applyAlignment="1" applyProtection="1">
      <alignment horizontal="center" vertical="center"/>
    </xf>
    <xf numFmtId="0" fontId="13" fillId="4" borderId="46" xfId="0" applyFont="1" applyFill="1" applyBorder="1" applyAlignment="1">
      <alignment horizontal="left"/>
    </xf>
    <xf numFmtId="0" fontId="13" fillId="4" borderId="13" xfId="3" applyFont="1" applyFill="1" applyBorder="1" applyAlignment="1">
      <alignment horizontal="left"/>
    </xf>
    <xf numFmtId="0" fontId="13" fillId="4" borderId="46" xfId="3" applyFont="1" applyFill="1" applyBorder="1" applyAlignment="1">
      <alignment horizontal="left"/>
    </xf>
    <xf numFmtId="165" fontId="38" fillId="4" borderId="71" xfId="3" applyNumberFormat="1" applyFont="1" applyFill="1" applyBorder="1" applyAlignment="1" applyProtection="1">
      <alignment horizontal="left"/>
    </xf>
    <xf numFmtId="0" fontId="13" fillId="0" borderId="0" xfId="3" applyFont="1" applyFill="1" applyBorder="1"/>
    <xf numFmtId="0" fontId="16" fillId="5" borderId="23" xfId="3" applyFont="1" applyFill="1" applyBorder="1" applyAlignment="1">
      <alignment horizontal="center" vertical="center"/>
    </xf>
    <xf numFmtId="0" fontId="16" fillId="4" borderId="3" xfId="3" applyFont="1" applyFill="1" applyBorder="1" applyAlignment="1">
      <alignment horizontal="center" vertical="center"/>
    </xf>
    <xf numFmtId="0" fontId="27" fillId="4" borderId="46" xfId="0" applyFont="1" applyFill="1" applyBorder="1" applyAlignment="1">
      <alignment horizontal="center" vertical="center"/>
    </xf>
    <xf numFmtId="0" fontId="16" fillId="4" borderId="46" xfId="0" applyFont="1" applyFill="1" applyBorder="1" applyAlignment="1">
      <alignment horizontal="center" vertical="center"/>
    </xf>
    <xf numFmtId="0" fontId="13" fillId="4" borderId="46" xfId="3" applyFont="1" applyFill="1" applyBorder="1"/>
    <xf numFmtId="49" fontId="0" fillId="0" borderId="7" xfId="3" applyNumberFormat="1" applyFont="1" applyFill="1" applyBorder="1" applyAlignment="1" applyProtection="1">
      <alignment horizontal="center"/>
      <protection locked="0"/>
    </xf>
    <xf numFmtId="0" fontId="13" fillId="4" borderId="13" xfId="3" applyFont="1" applyFill="1" applyBorder="1"/>
    <xf numFmtId="49" fontId="0" fillId="0" borderId="37" xfId="3" applyNumberFormat="1" applyFont="1" applyFill="1" applyBorder="1" applyAlignment="1" applyProtection="1">
      <alignment horizontal="center"/>
      <protection locked="0"/>
    </xf>
    <xf numFmtId="165" fontId="40" fillId="4" borderId="36" xfId="0" applyNumberFormat="1" applyFont="1" applyFill="1" applyBorder="1" applyAlignment="1">
      <alignment horizontal="right"/>
    </xf>
    <xf numFmtId="0" fontId="13" fillId="4" borderId="10" xfId="3" applyFont="1" applyFill="1" applyBorder="1"/>
    <xf numFmtId="0" fontId="3" fillId="0" borderId="0" xfId="0" applyFont="1" applyProtection="1"/>
    <xf numFmtId="165" fontId="41" fillId="0" borderId="0" xfId="0" applyNumberFormat="1" applyFont="1" applyFill="1" applyBorder="1" applyAlignment="1" applyProtection="1">
      <alignment horizontal="right"/>
    </xf>
    <xf numFmtId="165" fontId="41" fillId="0" borderId="5" xfId="0" applyNumberFormat="1" applyFont="1" applyFill="1" applyBorder="1" applyAlignment="1">
      <alignment horizontal="right"/>
    </xf>
    <xf numFmtId="0" fontId="16" fillId="2" borderId="3" xfId="3" applyFont="1" applyFill="1" applyBorder="1" applyAlignment="1">
      <alignment horizontal="center"/>
    </xf>
    <xf numFmtId="165" fontId="40" fillId="4" borderId="14" xfId="0" applyNumberFormat="1" applyFont="1" applyFill="1" applyBorder="1" applyAlignment="1">
      <alignment horizontal="right"/>
    </xf>
    <xf numFmtId="0" fontId="13" fillId="4" borderId="20" xfId="3" applyFont="1" applyFill="1" applyBorder="1" applyAlignment="1">
      <alignment horizontal="center"/>
    </xf>
    <xf numFmtId="49" fontId="3" fillId="4" borderId="1" xfId="0" applyNumberFormat="1" applyFont="1" applyFill="1" applyBorder="1"/>
    <xf numFmtId="165" fontId="40" fillId="4" borderId="52" xfId="0" applyNumberFormat="1" applyFont="1" applyFill="1" applyBorder="1" applyAlignment="1">
      <alignment horizontal="right"/>
    </xf>
    <xf numFmtId="49" fontId="0" fillId="0" borderId="61" xfId="3" applyNumberFormat="1" applyFont="1" applyFill="1" applyBorder="1" applyAlignment="1" applyProtection="1">
      <alignment horizontal="center"/>
      <protection locked="0"/>
    </xf>
    <xf numFmtId="165" fontId="40" fillId="4" borderId="16" xfId="0" applyNumberFormat="1" applyFont="1" applyFill="1" applyBorder="1" applyAlignment="1">
      <alignment horizontal="right"/>
    </xf>
    <xf numFmtId="165" fontId="40" fillId="4" borderId="11" xfId="0" applyNumberFormat="1" applyFont="1" applyFill="1" applyBorder="1" applyAlignment="1">
      <alignment horizontal="right"/>
    </xf>
    <xf numFmtId="0" fontId="16" fillId="5" borderId="6" xfId="3" applyFont="1" applyFill="1" applyBorder="1" applyAlignment="1">
      <alignment horizontal="center" vertical="center"/>
    </xf>
    <xf numFmtId="49" fontId="13" fillId="4" borderId="63" xfId="3" applyNumberFormat="1" applyFont="1" applyFill="1" applyBorder="1" applyAlignment="1" applyProtection="1">
      <alignment horizontal="left"/>
    </xf>
    <xf numFmtId="49" fontId="13" fillId="4" borderId="11" xfId="3" applyNumberFormat="1" applyFont="1" applyFill="1" applyBorder="1" applyAlignment="1" applyProtection="1">
      <alignment horizontal="left"/>
    </xf>
    <xf numFmtId="0" fontId="3" fillId="4" borderId="11" xfId="0" applyFont="1" applyFill="1" applyBorder="1"/>
    <xf numFmtId="49" fontId="16" fillId="4" borderId="6" xfId="3" applyNumberFormat="1" applyFont="1" applyFill="1" applyBorder="1" applyAlignment="1" applyProtection="1">
      <alignment horizontal="left" vertical="center"/>
    </xf>
    <xf numFmtId="49" fontId="16" fillId="4" borderId="13" xfId="3" applyNumberFormat="1" applyFont="1" applyFill="1" applyBorder="1" applyAlignment="1" applyProtection="1">
      <alignment horizontal="left" vertical="center"/>
    </xf>
    <xf numFmtId="0" fontId="16" fillId="4" borderId="46" xfId="3" applyFont="1" applyFill="1" applyBorder="1" applyAlignment="1">
      <alignment horizontal="center" vertical="center"/>
    </xf>
    <xf numFmtId="49" fontId="0" fillId="0" borderId="0" xfId="3" applyNumberFormat="1" applyFont="1" applyBorder="1" applyAlignment="1" applyProtection="1">
      <alignment horizontal="center"/>
      <protection locked="0"/>
    </xf>
    <xf numFmtId="0" fontId="3" fillId="5" borderId="23" xfId="3" applyFont="1" applyFill="1" applyBorder="1" applyAlignment="1">
      <alignment horizontal="center" vertical="center"/>
    </xf>
    <xf numFmtId="49" fontId="16" fillId="4" borderId="6" xfId="0" applyNumberFormat="1" applyFont="1" applyFill="1" applyBorder="1"/>
    <xf numFmtId="49" fontId="16" fillId="4" borderId="15" xfId="3" applyNumberFormat="1" applyFont="1" applyFill="1" applyBorder="1" applyAlignment="1" applyProtection="1">
      <alignment horizontal="left" vertical="center"/>
    </xf>
    <xf numFmtId="49" fontId="16" fillId="4" borderId="46" xfId="3" applyNumberFormat="1" applyFont="1" applyFill="1" applyBorder="1" applyAlignment="1" applyProtection="1">
      <alignment horizontal="left" vertical="center"/>
    </xf>
    <xf numFmtId="49" fontId="16" fillId="4" borderId="10" xfId="3" applyNumberFormat="1" applyFont="1" applyFill="1" applyBorder="1" applyAlignment="1" applyProtection="1">
      <alignment horizontal="left" vertical="center"/>
    </xf>
    <xf numFmtId="49" fontId="3" fillId="4" borderId="1" xfId="0" applyNumberFormat="1" applyFont="1" applyFill="1" applyBorder="1" applyAlignment="1">
      <alignment vertical="center"/>
    </xf>
    <xf numFmtId="49" fontId="3" fillId="4" borderId="13" xfId="0" applyNumberFormat="1" applyFont="1" applyFill="1" applyBorder="1" applyAlignment="1">
      <alignment vertical="center"/>
    </xf>
    <xf numFmtId="49" fontId="3" fillId="4" borderId="10" xfId="0" applyNumberFormat="1" applyFont="1" applyFill="1" applyBorder="1" applyAlignment="1">
      <alignment vertical="center"/>
    </xf>
    <xf numFmtId="0" fontId="3" fillId="0" borderId="4" xfId="0" applyFont="1" applyBorder="1" applyAlignment="1">
      <alignment vertical="center"/>
    </xf>
    <xf numFmtId="165" fontId="43" fillId="11" borderId="5" xfId="0" applyNumberFormat="1" applyFont="1" applyFill="1" applyBorder="1" applyAlignment="1">
      <alignment vertical="center"/>
    </xf>
    <xf numFmtId="0" fontId="13" fillId="5" borderId="20" xfId="3" applyFont="1" applyFill="1" applyBorder="1" applyAlignment="1">
      <alignment horizontal="center" vertical="center"/>
    </xf>
    <xf numFmtId="166" fontId="2" fillId="0" borderId="0" xfId="3" applyNumberFormat="1" applyAlignment="1">
      <alignment vertical="center"/>
    </xf>
    <xf numFmtId="0" fontId="3" fillId="0" borderId="0" xfId="0" applyFont="1" applyAlignment="1">
      <alignment vertical="center"/>
    </xf>
    <xf numFmtId="165" fontId="38" fillId="4" borderId="55" xfId="0" applyNumberFormat="1" applyFont="1" applyFill="1" applyBorder="1"/>
    <xf numFmtId="165" fontId="43" fillId="0" borderId="48" xfId="0" applyNumberFormat="1" applyFont="1" applyFill="1" applyBorder="1" applyAlignment="1"/>
    <xf numFmtId="0" fontId="16" fillId="4" borderId="23" xfId="3" applyFont="1" applyFill="1" applyBorder="1" applyAlignment="1">
      <alignment horizontal="center" vertical="center"/>
    </xf>
    <xf numFmtId="0" fontId="2" fillId="0" borderId="0" xfId="3" applyFill="1" applyBorder="1" applyProtection="1">
      <protection locked="0"/>
    </xf>
    <xf numFmtId="165" fontId="38" fillId="4" borderId="53" xfId="0" applyNumberFormat="1" applyFont="1" applyFill="1" applyBorder="1"/>
    <xf numFmtId="165" fontId="38" fillId="4" borderId="36" xfId="0" applyNumberFormat="1" applyFont="1" applyFill="1" applyBorder="1"/>
    <xf numFmtId="0" fontId="2" fillId="0" borderId="0" xfId="3" applyFont="1" applyFill="1" applyBorder="1" applyAlignment="1">
      <alignment vertical="center" wrapText="1"/>
    </xf>
    <xf numFmtId="49" fontId="0" fillId="4" borderId="63" xfId="0" applyNumberFormat="1" applyFont="1" applyFill="1" applyBorder="1"/>
    <xf numFmtId="167" fontId="3" fillId="0" borderId="0" xfId="3" applyNumberFormat="1" applyFont="1" applyFill="1" applyBorder="1" applyAlignment="1" applyProtection="1">
      <alignment horizontal="left"/>
    </xf>
    <xf numFmtId="0" fontId="16" fillId="5" borderId="3" xfId="3" applyFont="1" applyFill="1" applyBorder="1" applyAlignment="1">
      <alignment horizontal="center" vertical="center"/>
    </xf>
    <xf numFmtId="49" fontId="13" fillId="2" borderId="15" xfId="3" applyNumberFormat="1" applyFont="1" applyFill="1" applyBorder="1" applyAlignment="1" applyProtection="1">
      <alignment horizontal="left"/>
    </xf>
    <xf numFmtId="0" fontId="3" fillId="0" borderId="0" xfId="3" applyFont="1" applyFill="1" applyBorder="1" applyProtection="1">
      <protection locked="0"/>
    </xf>
    <xf numFmtId="49" fontId="0" fillId="4" borderId="6" xfId="0" applyNumberFormat="1" applyFont="1" applyFill="1" applyBorder="1"/>
    <xf numFmtId="49" fontId="0" fillId="4" borderId="13" xfId="0" applyNumberFormat="1" applyFont="1" applyFill="1" applyBorder="1"/>
    <xf numFmtId="49" fontId="0" fillId="0" borderId="67" xfId="3" applyNumberFormat="1" applyFont="1" applyFill="1" applyBorder="1" applyAlignment="1" applyProtection="1">
      <alignment horizontal="center"/>
      <protection locked="0"/>
    </xf>
    <xf numFmtId="49" fontId="0" fillId="4" borderId="4" xfId="0" applyNumberFormat="1" applyFont="1" applyFill="1" applyBorder="1"/>
    <xf numFmtId="165" fontId="38" fillId="4" borderId="4" xfId="3" applyNumberFormat="1" applyFont="1" applyFill="1" applyBorder="1" applyAlignment="1" applyProtection="1">
      <alignment horizontal="left"/>
    </xf>
    <xf numFmtId="49" fontId="27" fillId="0" borderId="4" xfId="3" applyNumberFormat="1" applyFont="1" applyFill="1" applyBorder="1" applyAlignment="1" applyProtection="1"/>
    <xf numFmtId="0" fontId="16" fillId="5" borderId="23" xfId="3" applyFont="1" applyFill="1" applyBorder="1" applyAlignment="1">
      <alignment horizontal="center"/>
    </xf>
    <xf numFmtId="0" fontId="2" fillId="11" borderId="1" xfId="3" applyFont="1" applyFill="1" applyBorder="1" applyAlignment="1"/>
    <xf numFmtId="0" fontId="2" fillId="11" borderId="52" xfId="3" applyFont="1" applyFill="1" applyBorder="1" applyAlignment="1"/>
    <xf numFmtId="0" fontId="2" fillId="11" borderId="2" xfId="3" applyFont="1" applyFill="1" applyBorder="1" applyAlignment="1"/>
    <xf numFmtId="49" fontId="13" fillId="4" borderId="46" xfId="3" applyNumberFormat="1" applyFont="1" applyFill="1" applyBorder="1" applyAlignment="1" applyProtection="1"/>
    <xf numFmtId="0" fontId="2" fillId="11" borderId="46" xfId="3" applyFont="1" applyFill="1" applyBorder="1" applyAlignment="1"/>
    <xf numFmtId="0" fontId="2" fillId="11" borderId="0" xfId="3" applyFont="1" applyFill="1" applyBorder="1" applyAlignment="1"/>
    <xf numFmtId="0" fontId="2" fillId="11" borderId="64" xfId="3" applyFont="1" applyFill="1" applyBorder="1" applyAlignment="1"/>
    <xf numFmtId="49" fontId="13" fillId="4" borderId="13" xfId="3" applyNumberFormat="1" applyFont="1" applyFill="1" applyBorder="1" applyAlignment="1" applyProtection="1"/>
    <xf numFmtId="49" fontId="27" fillId="4" borderId="10" xfId="3" applyNumberFormat="1" applyFont="1" applyFill="1" applyBorder="1" applyAlignment="1" applyProtection="1"/>
    <xf numFmtId="165" fontId="19" fillId="0" borderId="0" xfId="3" applyNumberFormat="1" applyFont="1" applyAlignment="1" applyProtection="1">
      <alignment horizontal="left"/>
    </xf>
    <xf numFmtId="0" fontId="16" fillId="4" borderId="20" xfId="3" applyFont="1" applyFill="1" applyBorder="1" applyAlignment="1">
      <alignment horizontal="center"/>
    </xf>
    <xf numFmtId="49" fontId="3" fillId="4" borderId="6" xfId="0" applyNumberFormat="1" applyFont="1" applyFill="1" applyBorder="1"/>
    <xf numFmtId="0" fontId="2" fillId="11" borderId="3" xfId="3" applyFont="1" applyFill="1" applyBorder="1" applyAlignment="1"/>
    <xf numFmtId="0" fontId="2" fillId="11" borderId="4" xfId="3" applyFont="1" applyFill="1" applyBorder="1" applyAlignment="1"/>
    <xf numFmtId="0" fontId="2" fillId="11" borderId="5" xfId="3" applyFont="1" applyFill="1" applyBorder="1" applyAlignment="1"/>
    <xf numFmtId="0" fontId="27" fillId="0" borderId="0" xfId="3" applyFont="1" applyFill="1" applyBorder="1" applyAlignment="1">
      <alignment wrapText="1"/>
    </xf>
    <xf numFmtId="49" fontId="0" fillId="4" borderId="1" xfId="0" applyNumberFormat="1" applyFont="1" applyFill="1" applyBorder="1"/>
    <xf numFmtId="49" fontId="0" fillId="4" borderId="15" xfId="0" applyNumberFormat="1" applyFont="1" applyFill="1" applyBorder="1"/>
    <xf numFmtId="49" fontId="0" fillId="4" borderId="3" xfId="0" applyNumberFormat="1" applyFont="1" applyFill="1" applyBorder="1"/>
    <xf numFmtId="0" fontId="2" fillId="0" borderId="0" xfId="3" applyFill="1" applyBorder="1" applyProtection="1"/>
    <xf numFmtId="165" fontId="19" fillId="0" borderId="0" xfId="3" applyNumberFormat="1" applyFont="1"/>
    <xf numFmtId="0" fontId="13" fillId="5" borderId="1" xfId="3" applyNumberFormat="1" applyFont="1" applyFill="1" applyBorder="1" applyAlignment="1" applyProtection="1">
      <alignment horizontal="center" vertical="center"/>
    </xf>
    <xf numFmtId="165" fontId="38" fillId="2" borderId="8" xfId="3" applyNumberFormat="1" applyFont="1" applyFill="1" applyBorder="1" applyAlignment="1" applyProtection="1">
      <alignment horizontal="left"/>
    </xf>
    <xf numFmtId="0" fontId="3" fillId="4" borderId="15" xfId="0" applyFont="1" applyFill="1" applyBorder="1"/>
    <xf numFmtId="49" fontId="0" fillId="4" borderId="10" xfId="0" applyNumberFormat="1" applyFont="1" applyFill="1" applyBorder="1"/>
    <xf numFmtId="0" fontId="13" fillId="5" borderId="1" xfId="3" applyFont="1" applyFill="1" applyBorder="1" applyAlignment="1">
      <alignment horizontal="center" vertical="center"/>
    </xf>
    <xf numFmtId="165" fontId="38" fillId="4" borderId="42" xfId="0" applyNumberFormat="1" applyFont="1" applyFill="1" applyBorder="1"/>
    <xf numFmtId="0" fontId="13" fillId="4" borderId="23" xfId="3" applyFont="1" applyFill="1" applyBorder="1" applyAlignment="1">
      <alignment horizontal="center"/>
    </xf>
    <xf numFmtId="49" fontId="0" fillId="4" borderId="13" xfId="0" applyNumberFormat="1" applyFill="1" applyBorder="1"/>
    <xf numFmtId="0" fontId="13" fillId="5" borderId="26" xfId="3" applyFont="1" applyFill="1" applyBorder="1" applyAlignment="1">
      <alignment horizontal="center"/>
    </xf>
    <xf numFmtId="49" fontId="13" fillId="4" borderId="1" xfId="0" applyNumberFormat="1" applyFont="1" applyFill="1" applyBorder="1"/>
    <xf numFmtId="165" fontId="38" fillId="4" borderId="52" xfId="3" applyNumberFormat="1" applyFont="1" applyFill="1" applyBorder="1" applyAlignment="1" applyProtection="1">
      <alignment horizontal="left"/>
    </xf>
    <xf numFmtId="49" fontId="0" fillId="0" borderId="69" xfId="3" applyNumberFormat="1" applyFont="1" applyBorder="1" applyAlignment="1" applyProtection="1">
      <alignment horizontal="center"/>
      <protection locked="0"/>
    </xf>
    <xf numFmtId="49" fontId="13" fillId="0" borderId="0" xfId="3" applyNumberFormat="1" applyFont="1" applyFill="1" applyBorder="1" applyAlignment="1" applyProtection="1">
      <alignment horizontal="left"/>
    </xf>
    <xf numFmtId="165" fontId="40" fillId="4" borderId="53" xfId="3" applyNumberFormat="1" applyFont="1" applyFill="1" applyBorder="1" applyAlignment="1" applyProtection="1">
      <alignment horizontal="left"/>
    </xf>
    <xf numFmtId="165" fontId="40" fillId="4" borderId="48" xfId="3" applyNumberFormat="1" applyFont="1" applyFill="1" applyBorder="1" applyAlignment="1" applyProtection="1">
      <alignment horizontal="left"/>
    </xf>
    <xf numFmtId="0" fontId="16" fillId="5" borderId="1" xfId="3" applyFont="1" applyFill="1" applyBorder="1" applyAlignment="1">
      <alignment horizontal="center"/>
    </xf>
    <xf numFmtId="0" fontId="13" fillId="5" borderId="6" xfId="0" applyFont="1" applyFill="1" applyBorder="1" applyAlignment="1">
      <alignment horizontal="center"/>
    </xf>
    <xf numFmtId="0" fontId="16" fillId="4" borderId="3" xfId="3" applyFont="1" applyFill="1" applyBorder="1" applyAlignment="1">
      <alignment horizontal="center"/>
    </xf>
    <xf numFmtId="0" fontId="27" fillId="4" borderId="46" xfId="0" applyFont="1" applyFill="1" applyBorder="1" applyAlignment="1">
      <alignment horizontal="center"/>
    </xf>
    <xf numFmtId="0" fontId="3" fillId="0" borderId="24" xfId="0" applyFont="1" applyFill="1" applyBorder="1"/>
    <xf numFmtId="0" fontId="16" fillId="4" borderId="23" xfId="0" applyFont="1" applyFill="1" applyBorder="1" applyAlignment="1">
      <alignment horizontal="center"/>
    </xf>
    <xf numFmtId="0" fontId="16" fillId="4" borderId="3" xfId="3" applyFont="1" applyFill="1" applyBorder="1" applyAlignment="1">
      <alignment vertical="center"/>
    </xf>
    <xf numFmtId="49" fontId="13" fillId="5" borderId="15" xfId="3" applyNumberFormat="1" applyFont="1" applyFill="1" applyBorder="1" applyAlignment="1" applyProtection="1">
      <alignment horizontal="center"/>
    </xf>
    <xf numFmtId="49" fontId="13" fillId="2" borderId="63" xfId="3" applyNumberFormat="1" applyFont="1" applyFill="1" applyBorder="1" applyAlignment="1" applyProtection="1">
      <alignment horizontal="center"/>
    </xf>
    <xf numFmtId="0" fontId="27" fillId="4" borderId="20" xfId="0" applyFont="1" applyFill="1" applyBorder="1" applyAlignment="1">
      <alignment horizontal="center"/>
    </xf>
    <xf numFmtId="167" fontId="16" fillId="4" borderId="3" xfId="3" applyNumberFormat="1" applyFont="1" applyFill="1" applyBorder="1" applyAlignment="1" applyProtection="1">
      <alignment horizontal="left"/>
    </xf>
    <xf numFmtId="0" fontId="16" fillId="4" borderId="46" xfId="0" applyFont="1" applyFill="1" applyBorder="1" applyAlignment="1">
      <alignment horizontal="center"/>
    </xf>
    <xf numFmtId="167" fontId="16" fillId="4" borderId="6" xfId="3" applyNumberFormat="1" applyFont="1" applyFill="1" applyBorder="1" applyAlignment="1" applyProtection="1">
      <alignment horizontal="left"/>
    </xf>
    <xf numFmtId="0" fontId="13" fillId="5" borderId="6" xfId="2" applyFont="1" applyFill="1" applyBorder="1" applyAlignment="1" applyProtection="1">
      <alignment horizontal="center"/>
    </xf>
    <xf numFmtId="0" fontId="16" fillId="2" borderId="10" xfId="3" applyFont="1" applyFill="1" applyBorder="1" applyAlignment="1" applyProtection="1">
      <alignment horizontal="center"/>
    </xf>
    <xf numFmtId="0" fontId="16" fillId="4" borderId="1" xfId="3" applyFont="1" applyFill="1" applyBorder="1"/>
    <xf numFmtId="0" fontId="16" fillId="4" borderId="4" xfId="3" applyFont="1" applyFill="1" applyBorder="1"/>
    <xf numFmtId="165" fontId="38" fillId="4" borderId="16" xfId="3" applyNumberFormat="1" applyFont="1" applyFill="1" applyBorder="1" applyAlignment="1" applyProtection="1">
      <alignment horizontal="left"/>
    </xf>
    <xf numFmtId="0" fontId="0" fillId="0" borderId="37" xfId="0" applyFont="1" applyBorder="1" applyAlignment="1">
      <alignment horizontal="center"/>
    </xf>
    <xf numFmtId="0" fontId="0" fillId="0" borderId="59" xfId="0" applyFont="1" applyBorder="1" applyAlignment="1">
      <alignment horizontal="center"/>
    </xf>
    <xf numFmtId="0" fontId="16" fillId="0" borderId="0" xfId="0" applyFont="1" applyFill="1" applyBorder="1"/>
    <xf numFmtId="0" fontId="16" fillId="5" borderId="23" xfId="2" applyFont="1" applyFill="1" applyBorder="1" applyAlignment="1" applyProtection="1">
      <alignment horizontal="center" vertical="center"/>
    </xf>
    <xf numFmtId="0" fontId="16" fillId="2" borderId="51" xfId="3" applyFont="1" applyFill="1" applyBorder="1" applyAlignment="1" applyProtection="1">
      <alignment horizontal="center" vertical="center"/>
    </xf>
    <xf numFmtId="0" fontId="27" fillId="4" borderId="23" xfId="0" applyFont="1" applyFill="1" applyBorder="1" applyAlignment="1">
      <alignment horizontal="center" vertical="center"/>
    </xf>
    <xf numFmtId="0" fontId="16" fillId="4" borderId="25" xfId="0" applyFont="1" applyFill="1" applyBorder="1" applyAlignment="1">
      <alignment horizontal="center" vertical="center"/>
    </xf>
    <xf numFmtId="0" fontId="0" fillId="0" borderId="66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165" fontId="19" fillId="0" borderId="0" xfId="0" applyNumberFormat="1" applyFont="1"/>
    <xf numFmtId="0" fontId="16" fillId="5" borderId="6" xfId="0" applyFont="1" applyFill="1" applyBorder="1" applyAlignment="1">
      <alignment horizontal="center" vertical="center"/>
    </xf>
    <xf numFmtId="0" fontId="3" fillId="0" borderId="0" xfId="3" applyFont="1" applyFill="1" applyBorder="1" applyAlignment="1">
      <alignment horizontal="center"/>
    </xf>
    <xf numFmtId="165" fontId="19" fillId="0" borderId="5" xfId="0" applyNumberFormat="1" applyFont="1" applyBorder="1"/>
    <xf numFmtId="0" fontId="3" fillId="4" borderId="46" xfId="0" applyFont="1" applyFill="1" applyBorder="1" applyAlignment="1">
      <alignment horizontal="center" vertical="center"/>
    </xf>
    <xf numFmtId="0" fontId="13" fillId="4" borderId="6" xfId="0" applyFont="1" applyFill="1" applyBorder="1"/>
    <xf numFmtId="0" fontId="3" fillId="0" borderId="62" xfId="0" applyFont="1" applyBorder="1" applyProtection="1">
      <protection locked="0"/>
    </xf>
    <xf numFmtId="165" fontId="38" fillId="4" borderId="14" xfId="0" applyNumberFormat="1" applyFont="1" applyFill="1" applyBorder="1"/>
    <xf numFmtId="165" fontId="38" fillId="4" borderId="0" xfId="0" applyNumberFormat="1" applyFont="1" applyFill="1"/>
    <xf numFmtId="49" fontId="0" fillId="0" borderId="58" xfId="3" applyNumberFormat="1" applyFont="1" applyFill="1" applyBorder="1" applyAlignment="1" applyProtection="1">
      <alignment horizontal="center" wrapText="1"/>
      <protection locked="0"/>
    </xf>
    <xf numFmtId="49" fontId="0" fillId="0" borderId="37" xfId="3" applyNumberFormat="1" applyFont="1" applyFill="1" applyBorder="1" applyAlignment="1" applyProtection="1">
      <alignment horizontal="center" wrapText="1"/>
      <protection locked="0"/>
    </xf>
    <xf numFmtId="49" fontId="2" fillId="0" borderId="0" xfId="3" applyNumberFormat="1" applyFill="1" applyBorder="1" applyAlignment="1" applyProtection="1">
      <protection locked="0"/>
    </xf>
    <xf numFmtId="0" fontId="3" fillId="0" borderId="0" xfId="3" applyFont="1" applyFill="1" applyBorder="1" applyAlignment="1"/>
    <xf numFmtId="0" fontId="13" fillId="5" borderId="23" xfId="0" applyFont="1" applyFill="1" applyBorder="1" applyAlignment="1">
      <alignment horizontal="center"/>
    </xf>
    <xf numFmtId="165" fontId="13" fillId="4" borderId="13" xfId="0" applyNumberFormat="1" applyFont="1" applyFill="1" applyBorder="1"/>
    <xf numFmtId="0" fontId="3" fillId="4" borderId="3" xfId="0" applyFont="1" applyFill="1" applyBorder="1"/>
    <xf numFmtId="0" fontId="2" fillId="0" borderId="0" xfId="3" applyFill="1" applyBorder="1" applyAlignment="1" applyProtection="1">
      <alignment horizontal="center"/>
      <protection locked="0"/>
    </xf>
    <xf numFmtId="0" fontId="13" fillId="5" borderId="20" xfId="3" applyFont="1" applyFill="1" applyBorder="1" applyAlignment="1">
      <alignment horizontal="center"/>
    </xf>
    <xf numFmtId="0" fontId="2" fillId="4" borderId="46" xfId="3" applyFont="1" applyFill="1" applyBorder="1" applyAlignment="1">
      <alignment horizontal="center"/>
    </xf>
    <xf numFmtId="165" fontId="3" fillId="4" borderId="46" xfId="0" applyNumberFormat="1" applyFont="1" applyFill="1" applyBorder="1"/>
    <xf numFmtId="165" fontId="13" fillId="4" borderId="46" xfId="0" applyNumberFormat="1" applyFont="1" applyFill="1" applyBorder="1"/>
    <xf numFmtId="165" fontId="13" fillId="4" borderId="3" xfId="0" applyNumberFormat="1" applyFont="1" applyFill="1" applyBorder="1"/>
    <xf numFmtId="165" fontId="13" fillId="0" borderId="0" xfId="0" applyNumberFormat="1" applyFont="1" applyFill="1" applyBorder="1"/>
    <xf numFmtId="49" fontId="16" fillId="5" borderId="20" xfId="3" applyNumberFormat="1" applyFont="1" applyFill="1" applyBorder="1" applyAlignment="1" applyProtection="1">
      <alignment horizontal="center" vertical="center"/>
      <protection locked="0"/>
    </xf>
    <xf numFmtId="165" fontId="13" fillId="4" borderId="15" xfId="0" applyNumberFormat="1" applyFont="1" applyFill="1" applyBorder="1"/>
    <xf numFmtId="49" fontId="16" fillId="5" borderId="23" xfId="3" applyNumberFormat="1" applyFont="1" applyFill="1" applyBorder="1" applyAlignment="1" applyProtection="1">
      <alignment horizontal="center" vertical="center"/>
    </xf>
    <xf numFmtId="0" fontId="18" fillId="4" borderId="1" xfId="3" applyFont="1" applyFill="1" applyBorder="1" applyAlignment="1">
      <alignment horizontal="left" wrapText="1"/>
    </xf>
    <xf numFmtId="49" fontId="0" fillId="0" borderId="66" xfId="3" applyNumberFormat="1" applyFont="1" applyFill="1" applyBorder="1" applyAlignment="1" applyProtection="1">
      <alignment horizontal="center"/>
      <protection locked="0"/>
    </xf>
    <xf numFmtId="0" fontId="18" fillId="4" borderId="13" xfId="3" applyFont="1" applyFill="1" applyBorder="1" applyAlignment="1">
      <alignment horizontal="left" wrapText="1"/>
    </xf>
    <xf numFmtId="0" fontId="18" fillId="4" borderId="46" xfId="3" applyFont="1" applyFill="1" applyBorder="1" applyAlignment="1">
      <alignment wrapText="1"/>
    </xf>
    <xf numFmtId="49" fontId="0" fillId="0" borderId="17" xfId="3" applyNumberFormat="1" applyFont="1" applyFill="1" applyBorder="1" applyAlignment="1" applyProtection="1">
      <alignment horizontal="center"/>
      <protection locked="0"/>
    </xf>
    <xf numFmtId="0" fontId="18" fillId="4" borderId="13" xfId="3" applyFont="1" applyFill="1" applyBorder="1" applyAlignment="1">
      <alignment wrapText="1"/>
    </xf>
    <xf numFmtId="0" fontId="16" fillId="4" borderId="10" xfId="3" applyFont="1" applyFill="1" applyBorder="1" applyAlignment="1">
      <alignment wrapText="1"/>
    </xf>
    <xf numFmtId="167" fontId="16" fillId="5" borderId="20" xfId="3" applyNumberFormat="1" applyFont="1" applyFill="1" applyBorder="1" applyAlignment="1" applyProtection="1">
      <alignment horizontal="center" vertical="center"/>
    </xf>
    <xf numFmtId="167" fontId="3" fillId="4" borderId="3" xfId="3" applyNumberFormat="1" applyFont="1" applyFill="1" applyBorder="1" applyAlignment="1" applyProtection="1">
      <alignment horizontal="center" vertical="center"/>
    </xf>
    <xf numFmtId="0" fontId="16" fillId="4" borderId="6" xfId="0" applyFont="1" applyFill="1" applyBorder="1"/>
    <xf numFmtId="0" fontId="3" fillId="0" borderId="16" xfId="0" applyFont="1" applyBorder="1"/>
    <xf numFmtId="0" fontId="3" fillId="4" borderId="63" xfId="0" applyFont="1" applyFill="1" applyBorder="1"/>
    <xf numFmtId="0" fontId="0" fillId="0" borderId="0" xfId="0" applyAlignment="1"/>
    <xf numFmtId="49" fontId="16" fillId="4" borderId="13" xfId="3" applyNumberFormat="1" applyFont="1" applyFill="1" applyBorder="1" applyAlignment="1">
      <alignment horizontal="left" vertical="center"/>
    </xf>
    <xf numFmtId="0" fontId="13" fillId="2" borderId="51" xfId="0" applyFont="1" applyFill="1" applyBorder="1" applyAlignment="1">
      <alignment horizontal="center" vertical="center"/>
    </xf>
    <xf numFmtId="0" fontId="3" fillId="4" borderId="20" xfId="3" applyFont="1" applyFill="1" applyBorder="1" applyAlignment="1">
      <alignment horizontal="center" vertical="center"/>
    </xf>
    <xf numFmtId="0" fontId="13" fillId="11" borderId="46" xfId="0" applyFont="1" applyFill="1" applyBorder="1" applyAlignment="1">
      <alignment horizontal="center" vertical="center"/>
    </xf>
    <xf numFmtId="0" fontId="13" fillId="11" borderId="0" xfId="0" applyFont="1" applyFill="1" applyBorder="1" applyAlignment="1">
      <alignment horizontal="center" vertical="center"/>
    </xf>
    <xf numFmtId="0" fontId="13" fillId="11" borderId="64" xfId="0" applyFont="1" applyFill="1" applyBorder="1" applyAlignment="1">
      <alignment horizontal="center" vertical="center"/>
    </xf>
    <xf numFmtId="0" fontId="0" fillId="2" borderId="41" xfId="0" applyFont="1" applyFill="1" applyBorder="1" applyAlignment="1">
      <alignment horizontal="center"/>
    </xf>
    <xf numFmtId="0" fontId="13" fillId="2" borderId="23" xfId="0" applyFont="1" applyFill="1" applyBorder="1" applyAlignment="1">
      <alignment horizontal="center"/>
    </xf>
    <xf numFmtId="165" fontId="36" fillId="4" borderId="12" xfId="3" applyNumberFormat="1" applyFont="1" applyFill="1" applyBorder="1" applyAlignment="1" applyProtection="1">
      <alignment horizontal="right"/>
    </xf>
    <xf numFmtId="165" fontId="34" fillId="0" borderId="0" xfId="3" applyNumberFormat="1" applyFont="1" applyAlignment="1" applyProtection="1">
      <alignment horizontal="left"/>
    </xf>
    <xf numFmtId="165" fontId="36" fillId="4" borderId="8" xfId="0" applyNumberFormat="1" applyFont="1" applyFill="1" applyBorder="1" applyAlignment="1">
      <alignment horizontal="left"/>
    </xf>
    <xf numFmtId="49" fontId="13" fillId="4" borderId="15" xfId="3" applyNumberFormat="1" applyFont="1" applyFill="1" applyBorder="1" applyAlignment="1" applyProtection="1">
      <alignment horizontal="left"/>
    </xf>
    <xf numFmtId="165" fontId="36" fillId="4" borderId="31" xfId="0" applyNumberFormat="1" applyFont="1" applyFill="1" applyBorder="1" applyAlignment="1">
      <alignment horizontal="left"/>
    </xf>
    <xf numFmtId="165" fontId="36" fillId="11" borderId="16" xfId="0" applyNumberFormat="1" applyFont="1" applyFill="1" applyBorder="1" applyAlignment="1">
      <alignment horizontal="left"/>
    </xf>
    <xf numFmtId="49" fontId="0" fillId="0" borderId="64" xfId="3" applyNumberFormat="1" applyFont="1" applyBorder="1" applyAlignment="1" applyProtection="1">
      <alignment horizontal="center"/>
      <protection locked="0"/>
    </xf>
    <xf numFmtId="49" fontId="3" fillId="4" borderId="63" xfId="0" applyNumberFormat="1" applyFont="1" applyFill="1" applyBorder="1" applyAlignment="1">
      <alignment vertical="center"/>
    </xf>
    <xf numFmtId="165" fontId="19" fillId="0" borderId="64" xfId="3" applyNumberFormat="1" applyFont="1" applyFill="1" applyBorder="1" applyAlignment="1" applyProtection="1">
      <alignment horizontal="left"/>
    </xf>
    <xf numFmtId="165" fontId="19" fillId="0" borderId="64" xfId="0" applyNumberFormat="1" applyFont="1" applyBorder="1"/>
    <xf numFmtId="165" fontId="41" fillId="0" borderId="64" xfId="0" applyNumberFormat="1" applyFont="1" applyFill="1" applyBorder="1" applyAlignment="1">
      <alignment horizontal="right"/>
    </xf>
    <xf numFmtId="165" fontId="44" fillId="0" borderId="5" xfId="0" applyNumberFormat="1" applyFont="1" applyFill="1" applyBorder="1" applyAlignment="1">
      <alignment horizontal="right"/>
    </xf>
    <xf numFmtId="165" fontId="44" fillId="0" borderId="64" xfId="0" applyNumberFormat="1" applyFont="1" applyFill="1" applyBorder="1" applyAlignment="1">
      <alignment horizontal="right"/>
    </xf>
    <xf numFmtId="165" fontId="41" fillId="0" borderId="31" xfId="0" applyNumberFormat="1" applyFont="1" applyFill="1" applyBorder="1" applyAlignment="1">
      <alignment horizontal="right"/>
    </xf>
    <xf numFmtId="49" fontId="0" fillId="0" borderId="8" xfId="3" applyNumberFormat="1" applyFont="1" applyBorder="1" applyAlignment="1" applyProtection="1">
      <alignment horizontal="center"/>
      <protection locked="0"/>
    </xf>
    <xf numFmtId="49" fontId="0" fillId="0" borderId="14" xfId="3" applyNumberFormat="1" applyFont="1" applyBorder="1" applyAlignment="1" applyProtection="1">
      <alignment horizontal="center"/>
      <protection locked="0"/>
    </xf>
    <xf numFmtId="49" fontId="0" fillId="0" borderId="43" xfId="3" applyNumberFormat="1" applyFont="1" applyBorder="1" applyAlignment="1" applyProtection="1">
      <alignment horizontal="center"/>
      <protection locked="0"/>
    </xf>
    <xf numFmtId="49" fontId="13" fillId="4" borderId="1" xfId="3" applyNumberFormat="1" applyFont="1" applyFill="1" applyBorder="1" applyAlignment="1" applyProtection="1">
      <alignment horizontal="left"/>
    </xf>
    <xf numFmtId="165" fontId="40" fillId="4" borderId="2" xfId="0" applyNumberFormat="1" applyFont="1" applyFill="1" applyBorder="1" applyAlignment="1">
      <alignment horizontal="right"/>
    </xf>
    <xf numFmtId="165" fontId="40" fillId="4" borderId="18" xfId="0" applyNumberFormat="1" applyFont="1" applyFill="1" applyBorder="1" applyAlignment="1">
      <alignment horizontal="right"/>
    </xf>
    <xf numFmtId="165" fontId="40" fillId="4" borderId="65" xfId="0" applyNumberFormat="1" applyFont="1" applyFill="1" applyBorder="1" applyAlignment="1">
      <alignment horizontal="right"/>
    </xf>
    <xf numFmtId="49" fontId="13" fillId="4" borderId="10" xfId="3" applyNumberFormat="1" applyFont="1" applyFill="1" applyBorder="1" applyAlignment="1" applyProtection="1">
      <alignment horizontal="left"/>
    </xf>
    <xf numFmtId="165" fontId="40" fillId="4" borderId="12" xfId="0" applyNumberFormat="1" applyFont="1" applyFill="1" applyBorder="1" applyAlignment="1">
      <alignment horizontal="right"/>
    </xf>
    <xf numFmtId="165" fontId="41" fillId="0" borderId="71" xfId="0" applyNumberFormat="1" applyFont="1" applyFill="1" applyBorder="1" applyAlignment="1">
      <alignment horizontal="right"/>
    </xf>
    <xf numFmtId="165" fontId="40" fillId="4" borderId="9" xfId="0" applyNumberFormat="1" applyFont="1" applyFill="1" applyBorder="1" applyAlignment="1">
      <alignment horizontal="right"/>
    </xf>
    <xf numFmtId="49" fontId="0" fillId="0" borderId="52" xfId="3" applyNumberFormat="1" applyFont="1" applyFill="1" applyBorder="1" applyAlignment="1" applyProtection="1">
      <alignment horizontal="center"/>
      <protection locked="0"/>
    </xf>
    <xf numFmtId="49" fontId="0" fillId="0" borderId="43" xfId="3" applyNumberFormat="1" applyFont="1" applyFill="1" applyBorder="1" applyAlignment="1" applyProtection="1">
      <alignment horizontal="center"/>
      <protection locked="0"/>
    </xf>
    <xf numFmtId="49" fontId="0" fillId="3" borderId="9" xfId="3" applyNumberFormat="1" applyFont="1" applyFill="1" applyBorder="1" applyAlignment="1" applyProtection="1">
      <alignment horizontal="center"/>
      <protection locked="0"/>
    </xf>
    <xf numFmtId="49" fontId="0" fillId="3" borderId="22" xfId="3" applyNumberFormat="1" applyFont="1" applyFill="1" applyBorder="1" applyAlignment="1" applyProtection="1">
      <alignment horizontal="center"/>
      <protection locked="0"/>
    </xf>
    <xf numFmtId="49" fontId="0" fillId="3" borderId="18" xfId="3" applyNumberFormat="1" applyFont="1" applyFill="1" applyBorder="1" applyAlignment="1" applyProtection="1">
      <alignment horizontal="center"/>
      <protection locked="0"/>
    </xf>
    <xf numFmtId="165" fontId="42" fillId="4" borderId="9" xfId="0" applyNumberFormat="1" applyFont="1" applyFill="1" applyBorder="1" applyAlignment="1"/>
    <xf numFmtId="165" fontId="45" fillId="4" borderId="22" xfId="0" applyNumberFormat="1" applyFont="1" applyFill="1" applyBorder="1" applyAlignment="1">
      <alignment horizontal="right"/>
    </xf>
    <xf numFmtId="165" fontId="45" fillId="4" borderId="64" xfId="0" applyNumberFormat="1" applyFont="1" applyFill="1" applyBorder="1" applyAlignment="1">
      <alignment horizontal="right"/>
    </xf>
    <xf numFmtId="165" fontId="45" fillId="4" borderId="18" xfId="0" applyNumberFormat="1" applyFont="1" applyFill="1" applyBorder="1" applyAlignment="1">
      <alignment horizontal="right"/>
    </xf>
    <xf numFmtId="165" fontId="45" fillId="4" borderId="12" xfId="0" applyNumberFormat="1" applyFont="1" applyFill="1" applyBorder="1" applyAlignment="1">
      <alignment horizontal="right"/>
    </xf>
    <xf numFmtId="49" fontId="0" fillId="0" borderId="2" xfId="3" applyNumberFormat="1" applyFont="1" applyFill="1" applyBorder="1" applyAlignment="1" applyProtection="1">
      <alignment horizontal="center"/>
      <protection locked="0"/>
    </xf>
    <xf numFmtId="49" fontId="0" fillId="0" borderId="65" xfId="3" applyNumberFormat="1" applyFont="1" applyFill="1" applyBorder="1" applyAlignment="1" applyProtection="1">
      <alignment horizontal="center"/>
      <protection locked="0"/>
    </xf>
    <xf numFmtId="165" fontId="45" fillId="4" borderId="2" xfId="0" applyNumberFormat="1" applyFont="1" applyFill="1" applyBorder="1" applyAlignment="1">
      <alignment horizontal="right"/>
    </xf>
    <xf numFmtId="165" fontId="45" fillId="4" borderId="65" xfId="0" applyNumberFormat="1" applyFont="1" applyFill="1" applyBorder="1" applyAlignment="1">
      <alignment horizontal="right"/>
    </xf>
    <xf numFmtId="49" fontId="0" fillId="3" borderId="8" xfId="3" applyNumberFormat="1" applyFont="1" applyFill="1" applyBorder="1" applyAlignment="1" applyProtection="1">
      <alignment horizontal="center"/>
      <protection locked="0"/>
    </xf>
    <xf numFmtId="49" fontId="0" fillId="3" borderId="14" xfId="3" applyNumberFormat="1" applyFont="1" applyFill="1" applyBorder="1" applyAlignment="1" applyProtection="1">
      <alignment horizontal="center"/>
      <protection locked="0"/>
    </xf>
    <xf numFmtId="49" fontId="3" fillId="0" borderId="43" xfId="3" applyNumberFormat="1" applyFont="1" applyBorder="1" applyAlignment="1" applyProtection="1">
      <alignment horizontal="center"/>
      <protection locked="0"/>
    </xf>
    <xf numFmtId="165" fontId="42" fillId="4" borderId="18" xfId="0" applyNumberFormat="1" applyFont="1" applyFill="1" applyBorder="1" applyAlignment="1"/>
    <xf numFmtId="165" fontId="38" fillId="4" borderId="12" xfId="0" applyNumberFormat="1" applyFont="1" applyFill="1" applyBorder="1"/>
    <xf numFmtId="49" fontId="0" fillId="0" borderId="14" xfId="3" applyNumberFormat="1" applyFont="1" applyFill="1" applyBorder="1" applyAlignment="1" applyProtection="1">
      <alignment horizontal="center"/>
      <protection locked="0"/>
    </xf>
    <xf numFmtId="49" fontId="3" fillId="0" borderId="14" xfId="3" applyNumberFormat="1" applyFont="1" applyBorder="1" applyAlignment="1" applyProtection="1">
      <alignment horizontal="center"/>
      <protection locked="0"/>
    </xf>
    <xf numFmtId="165" fontId="38" fillId="4" borderId="9" xfId="0" applyNumberFormat="1" applyFont="1" applyFill="1" applyBorder="1"/>
    <xf numFmtId="165" fontId="38" fillId="4" borderId="64" xfId="0" applyNumberFormat="1" applyFont="1" applyFill="1" applyBorder="1"/>
    <xf numFmtId="165" fontId="38" fillId="4" borderId="18" xfId="0" applyNumberFormat="1" applyFont="1" applyFill="1" applyBorder="1"/>
    <xf numFmtId="165" fontId="38" fillId="4" borderId="65" xfId="3" applyNumberFormat="1" applyFont="1" applyFill="1" applyBorder="1" applyAlignment="1" applyProtection="1">
      <alignment horizontal="left"/>
    </xf>
    <xf numFmtId="49" fontId="13" fillId="4" borderId="1" xfId="3" applyNumberFormat="1" applyFont="1" applyFill="1" applyBorder="1" applyAlignment="1" applyProtection="1"/>
    <xf numFmtId="165" fontId="38" fillId="4" borderId="9" xfId="3" applyNumberFormat="1" applyFont="1" applyFill="1" applyBorder="1" applyAlignment="1" applyProtection="1">
      <alignment horizontal="left"/>
    </xf>
    <xf numFmtId="165" fontId="38" fillId="4" borderId="64" xfId="3" applyNumberFormat="1" applyFont="1" applyFill="1" applyBorder="1" applyAlignment="1" applyProtection="1">
      <alignment horizontal="left"/>
    </xf>
    <xf numFmtId="165" fontId="38" fillId="4" borderId="18" xfId="3" applyNumberFormat="1" applyFont="1" applyFill="1" applyBorder="1" applyAlignment="1" applyProtection="1">
      <alignment horizontal="left"/>
    </xf>
    <xf numFmtId="165" fontId="38" fillId="4" borderId="12" xfId="3" applyNumberFormat="1" applyFont="1" applyFill="1" applyBorder="1" applyAlignment="1" applyProtection="1">
      <alignment horizontal="left"/>
    </xf>
    <xf numFmtId="49" fontId="0" fillId="0" borderId="18" xfId="3" applyNumberFormat="1" applyFont="1" applyFill="1" applyBorder="1" applyAlignment="1" applyProtection="1">
      <alignment horizontal="center"/>
      <protection locked="0"/>
    </xf>
    <xf numFmtId="49" fontId="0" fillId="0" borderId="18" xfId="3" applyNumberFormat="1" applyFont="1" applyBorder="1" applyAlignment="1" applyProtection="1">
      <alignment horizontal="center"/>
      <protection locked="0"/>
    </xf>
    <xf numFmtId="165" fontId="38" fillId="4" borderId="12" xfId="3" applyNumberFormat="1" applyFont="1" applyFill="1" applyBorder="1" applyAlignment="1" applyProtection="1"/>
    <xf numFmtId="165" fontId="38" fillId="4" borderId="2" xfId="3" applyNumberFormat="1" applyFont="1" applyFill="1" applyBorder="1" applyAlignment="1" applyProtection="1">
      <alignment horizontal="left"/>
    </xf>
    <xf numFmtId="165" fontId="38" fillId="4" borderId="22" xfId="3" applyNumberFormat="1" applyFont="1" applyFill="1" applyBorder="1" applyAlignment="1" applyProtection="1">
      <alignment horizontal="left"/>
    </xf>
    <xf numFmtId="165" fontId="38" fillId="4" borderId="5" xfId="3" applyNumberFormat="1" applyFont="1" applyFill="1" applyBorder="1" applyAlignment="1" applyProtection="1">
      <alignment horizontal="left"/>
    </xf>
    <xf numFmtId="165" fontId="38" fillId="2" borderId="9" xfId="3" applyNumberFormat="1" applyFont="1" applyFill="1" applyBorder="1" applyAlignment="1" applyProtection="1">
      <alignment horizontal="left"/>
    </xf>
    <xf numFmtId="165" fontId="38" fillId="4" borderId="65" xfId="0" applyNumberFormat="1" applyFont="1" applyFill="1" applyBorder="1"/>
    <xf numFmtId="49" fontId="0" fillId="0" borderId="16" xfId="3" applyNumberFormat="1" applyFont="1" applyFill="1" applyBorder="1" applyAlignment="1" applyProtection="1">
      <alignment horizontal="center"/>
      <protection locked="0"/>
    </xf>
    <xf numFmtId="49" fontId="0" fillId="0" borderId="2" xfId="3" applyNumberFormat="1" applyFont="1" applyBorder="1" applyAlignment="1" applyProtection="1">
      <alignment horizontal="center"/>
      <protection locked="0"/>
    </xf>
    <xf numFmtId="49" fontId="0" fillId="0" borderId="16" xfId="3" applyNumberFormat="1" applyFont="1" applyBorder="1" applyAlignment="1" applyProtection="1">
      <alignment horizontal="center"/>
      <protection locked="0"/>
    </xf>
    <xf numFmtId="0" fontId="13" fillId="4" borderId="1" xfId="0" applyFont="1" applyFill="1" applyBorder="1"/>
    <xf numFmtId="165" fontId="38" fillId="4" borderId="2" xfId="0" applyNumberFormat="1" applyFont="1" applyFill="1" applyBorder="1"/>
    <xf numFmtId="165" fontId="38" fillId="4" borderId="5" xfId="0" applyNumberFormat="1" applyFont="1" applyFill="1" applyBorder="1"/>
    <xf numFmtId="49" fontId="0" fillId="0" borderId="52" xfId="3" applyNumberFormat="1" applyFont="1" applyBorder="1" applyAlignment="1" applyProtection="1">
      <alignment horizontal="center"/>
      <protection locked="0"/>
    </xf>
    <xf numFmtId="0" fontId="0" fillId="4" borderId="13" xfId="0" applyFill="1" applyBorder="1"/>
    <xf numFmtId="0" fontId="3" fillId="0" borderId="58" xfId="0" applyFont="1" applyFill="1" applyBorder="1"/>
    <xf numFmtId="167" fontId="46" fillId="4" borderId="13" xfId="3" applyNumberFormat="1" applyFont="1" applyFill="1" applyBorder="1" applyAlignment="1" applyProtection="1">
      <alignment horizontal="left"/>
    </xf>
    <xf numFmtId="167" fontId="46" fillId="4" borderId="46" xfId="3" applyNumberFormat="1" applyFont="1" applyFill="1" applyBorder="1" applyAlignment="1" applyProtection="1">
      <alignment horizontal="left"/>
    </xf>
    <xf numFmtId="0" fontId="38" fillId="4" borderId="13" xfId="0" applyFont="1" applyFill="1" applyBorder="1"/>
    <xf numFmtId="0" fontId="38" fillId="4" borderId="10" xfId="0" applyFont="1" applyFill="1" applyBorder="1"/>
    <xf numFmtId="0" fontId="13" fillId="5" borderId="23" xfId="3" applyFont="1" applyFill="1" applyBorder="1" applyAlignment="1" applyProtection="1">
      <alignment horizontal="center"/>
    </xf>
    <xf numFmtId="165" fontId="19" fillId="11" borderId="16" xfId="3" applyNumberFormat="1" applyFont="1" applyFill="1" applyBorder="1" applyAlignment="1" applyProtection="1">
      <alignment horizontal="left"/>
    </xf>
    <xf numFmtId="0" fontId="3" fillId="4" borderId="25" xfId="0" applyFont="1" applyFill="1" applyBorder="1" applyAlignment="1">
      <alignment horizontal="center" vertical="center"/>
    </xf>
    <xf numFmtId="0" fontId="13" fillId="5" borderId="23" xfId="3" applyFont="1" applyFill="1" applyBorder="1" applyAlignment="1">
      <alignment horizontal="center" vertical="center"/>
    </xf>
    <xf numFmtId="166" fontId="2" fillId="0" borderId="32" xfId="0" applyNumberFormat="1" applyFont="1" applyBorder="1" applyProtection="1"/>
    <xf numFmtId="0" fontId="11" fillId="0" borderId="0" xfId="0" applyFont="1" applyFill="1" applyBorder="1" applyAlignment="1">
      <alignment horizontal="right"/>
    </xf>
    <xf numFmtId="0" fontId="47" fillId="7" borderId="23" xfId="0" applyFont="1" applyFill="1" applyBorder="1" applyAlignment="1">
      <alignment horizontal="center"/>
    </xf>
    <xf numFmtId="0" fontId="2" fillId="6" borderId="21" xfId="0" applyFont="1" applyFill="1" applyBorder="1" applyAlignment="1">
      <alignment horizontal="center" vertical="top" wrapText="1"/>
    </xf>
    <xf numFmtId="49" fontId="13" fillId="6" borderId="27" xfId="0" applyNumberFormat="1" applyFont="1" applyFill="1" applyBorder="1" applyAlignment="1">
      <alignment horizontal="left" vertical="top" wrapText="1"/>
    </xf>
    <xf numFmtId="0" fontId="2" fillId="6" borderId="44" xfId="0" applyFont="1" applyFill="1" applyBorder="1" applyAlignment="1">
      <alignment horizontal="center"/>
    </xf>
    <xf numFmtId="0" fontId="2" fillId="6" borderId="23" xfId="0" applyFont="1" applyFill="1" applyBorder="1" applyAlignment="1"/>
    <xf numFmtId="0" fontId="18" fillId="6" borderId="23" xfId="0" applyFont="1" applyFill="1" applyBorder="1" applyAlignment="1">
      <alignment horizontal="center" wrapText="1"/>
    </xf>
    <xf numFmtId="166" fontId="13" fillId="6" borderId="23" xfId="0" applyNumberFormat="1" applyFont="1" applyFill="1" applyBorder="1" applyAlignment="1">
      <alignment horizontal="center" vertical="center" wrapText="1"/>
    </xf>
    <xf numFmtId="49" fontId="16" fillId="6" borderId="45" xfId="0" applyNumberFormat="1" applyFont="1" applyFill="1" applyBorder="1" applyAlignment="1" applyProtection="1">
      <alignment horizontal="left"/>
    </xf>
    <xf numFmtId="0" fontId="16" fillId="6" borderId="28" xfId="0" applyFont="1" applyFill="1" applyBorder="1" applyAlignment="1" applyProtection="1">
      <alignment horizontal="left"/>
    </xf>
    <xf numFmtId="49" fontId="3" fillId="0" borderId="55" xfId="0" applyNumberFormat="1" applyFont="1" applyBorder="1" applyProtection="1">
      <protection locked="0"/>
    </xf>
    <xf numFmtId="0" fontId="3" fillId="0" borderId="56" xfId="0" applyFont="1" applyFill="1" applyBorder="1" applyProtection="1">
      <protection locked="0"/>
    </xf>
    <xf numFmtId="0" fontId="3" fillId="0" borderId="57" xfId="0" applyFont="1" applyFill="1" applyBorder="1" applyAlignment="1" applyProtection="1">
      <protection locked="0"/>
    </xf>
    <xf numFmtId="0" fontId="3" fillId="0" borderId="57" xfId="0" applyFont="1" applyBorder="1" applyAlignment="1" applyProtection="1">
      <alignment horizontal="center"/>
      <protection locked="0"/>
    </xf>
    <xf numFmtId="166" fontId="3" fillId="0" borderId="57" xfId="0" applyNumberFormat="1" applyFont="1" applyBorder="1" applyProtection="1">
      <protection locked="0"/>
    </xf>
    <xf numFmtId="166" fontId="0" fillId="0" borderId="72" xfId="0" applyNumberFormat="1" applyFont="1" applyBorder="1" applyProtection="1"/>
    <xf numFmtId="166" fontId="0" fillId="0" borderId="33" xfId="0" applyNumberFormat="1" applyFont="1" applyFill="1" applyBorder="1" applyProtection="1"/>
    <xf numFmtId="49" fontId="0" fillId="0" borderId="33" xfId="0" applyNumberFormat="1" applyFont="1" applyFill="1" applyBorder="1" applyAlignment="1" applyProtection="1">
      <alignment horizontal="left"/>
    </xf>
    <xf numFmtId="0" fontId="0" fillId="0" borderId="33" xfId="0" applyFont="1" applyFill="1" applyBorder="1" applyAlignment="1" applyProtection="1">
      <alignment horizontal="left"/>
    </xf>
    <xf numFmtId="0" fontId="0" fillId="0" borderId="33" xfId="0" applyFont="1" applyFill="1" applyBorder="1" applyAlignment="1" applyProtection="1"/>
    <xf numFmtId="0" fontId="16" fillId="4" borderId="62" xfId="0" applyFont="1" applyFill="1" applyBorder="1"/>
    <xf numFmtId="0" fontId="16" fillId="4" borderId="37" xfId="0" applyFont="1" applyFill="1" applyBorder="1"/>
    <xf numFmtId="0" fontId="16" fillId="4" borderId="58" xfId="0" applyFont="1" applyFill="1" applyBorder="1"/>
    <xf numFmtId="0" fontId="16" fillId="4" borderId="56" xfId="0" applyFont="1" applyFill="1" applyBorder="1"/>
    <xf numFmtId="49" fontId="16" fillId="7" borderId="45" xfId="0" applyNumberFormat="1" applyFont="1" applyFill="1" applyBorder="1" applyAlignment="1" applyProtection="1">
      <alignment wrapText="1"/>
    </xf>
    <xf numFmtId="0" fontId="0" fillId="0" borderId="0" xfId="0" applyBorder="1"/>
    <xf numFmtId="0" fontId="13" fillId="4" borderId="1" xfId="3" applyFont="1" applyFill="1" applyBorder="1"/>
    <xf numFmtId="49" fontId="16" fillId="6" borderId="50" xfId="0" applyNumberFormat="1" applyFont="1" applyFill="1" applyBorder="1" applyAlignment="1" applyProtection="1"/>
    <xf numFmtId="0" fontId="16" fillId="6" borderId="28" xfId="0" applyFont="1" applyFill="1" applyBorder="1" applyAlignment="1" applyProtection="1"/>
    <xf numFmtId="0" fontId="13" fillId="4" borderId="20" xfId="0" applyFont="1" applyFill="1" applyBorder="1" applyAlignment="1">
      <alignment horizontal="left"/>
    </xf>
    <xf numFmtId="0" fontId="13" fillId="4" borderId="24" xfId="0" applyFont="1" applyFill="1" applyBorder="1" applyAlignment="1">
      <alignment horizontal="left"/>
    </xf>
    <xf numFmtId="49" fontId="16" fillId="6" borderId="27" xfId="0" applyNumberFormat="1" applyFont="1" applyFill="1" applyBorder="1" applyAlignment="1" applyProtection="1"/>
    <xf numFmtId="0" fontId="16" fillId="6" borderId="44" xfId="0" applyFont="1" applyFill="1" applyBorder="1" applyAlignment="1" applyProtection="1"/>
    <xf numFmtId="49" fontId="16" fillId="7" borderId="45" xfId="0" applyNumberFormat="1" applyFont="1" applyFill="1" applyBorder="1" applyAlignment="1" applyProtection="1">
      <protection locked="0"/>
    </xf>
    <xf numFmtId="0" fontId="16" fillId="4" borderId="20" xfId="3" applyFont="1" applyFill="1" applyBorder="1" applyAlignment="1">
      <alignment horizontal="center" vertical="center"/>
    </xf>
    <xf numFmtId="166" fontId="2" fillId="0" borderId="0" xfId="3" applyNumberFormat="1" applyBorder="1"/>
    <xf numFmtId="0" fontId="13" fillId="4" borderId="20" xfId="3" applyFont="1" applyFill="1" applyBorder="1" applyAlignment="1" applyProtection="1">
      <alignment horizontal="center"/>
    </xf>
    <xf numFmtId="0" fontId="16" fillId="5" borderId="20" xfId="3" applyFont="1" applyFill="1" applyBorder="1" applyAlignment="1">
      <alignment horizontal="center" vertical="center"/>
    </xf>
    <xf numFmtId="49" fontId="2" fillId="0" borderId="7" xfId="3" applyNumberFormat="1" applyFont="1" applyFill="1" applyBorder="1" applyAlignment="1" applyProtection="1">
      <alignment horizontal="center"/>
      <protection locked="0"/>
    </xf>
    <xf numFmtId="49" fontId="2" fillId="0" borderId="37" xfId="3" applyNumberFormat="1" applyFont="1" applyFill="1" applyBorder="1" applyAlignment="1" applyProtection="1">
      <alignment horizontal="center"/>
      <protection locked="0"/>
    </xf>
    <xf numFmtId="49" fontId="2" fillId="0" borderId="39" xfId="3" applyNumberFormat="1" applyFont="1" applyFill="1" applyBorder="1" applyAlignment="1" applyProtection="1">
      <alignment horizontal="center"/>
      <protection locked="0"/>
    </xf>
    <xf numFmtId="49" fontId="0" fillId="3" borderId="37" xfId="3" applyNumberFormat="1" applyFont="1" applyFill="1" applyBorder="1" applyAlignment="1" applyProtection="1">
      <alignment horizontal="center" wrapText="1"/>
      <protection locked="0"/>
    </xf>
    <xf numFmtId="0" fontId="13" fillId="5" borderId="20" xfId="3" applyNumberFormat="1" applyFont="1" applyFill="1" applyBorder="1" applyAlignment="1" applyProtection="1">
      <alignment horizontal="center" vertical="center"/>
    </xf>
    <xf numFmtId="1" fontId="39" fillId="4" borderId="13" xfId="0" applyNumberFormat="1" applyFont="1" applyFill="1" applyBorder="1" applyAlignment="1">
      <alignment horizontal="left"/>
    </xf>
    <xf numFmtId="0" fontId="0" fillId="0" borderId="0" xfId="0" applyFont="1" applyBorder="1"/>
    <xf numFmtId="165" fontId="19" fillId="0" borderId="0" xfId="0" applyNumberFormat="1" applyFont="1" applyFill="1" applyBorder="1"/>
    <xf numFmtId="165" fontId="38" fillId="4" borderId="11" xfId="3" applyNumberFormat="1" applyFont="1" applyFill="1" applyBorder="1" applyAlignment="1" applyProtection="1">
      <alignment horizontal="left"/>
    </xf>
    <xf numFmtId="165" fontId="38" fillId="4" borderId="8" xfId="3" applyNumberFormat="1" applyFont="1" applyFill="1" applyBorder="1" applyAlignment="1" applyProtection="1">
      <alignment horizontal="left"/>
    </xf>
    <xf numFmtId="165" fontId="41" fillId="0" borderId="0" xfId="0" applyNumberFormat="1" applyFont="1" applyFill="1" applyBorder="1" applyAlignment="1">
      <alignment horizontal="right"/>
    </xf>
    <xf numFmtId="165" fontId="41" fillId="0" borderId="21" xfId="0" applyNumberFormat="1" applyFont="1" applyFill="1" applyBorder="1" applyAlignment="1">
      <alignment horizontal="right"/>
    </xf>
    <xf numFmtId="165" fontId="40" fillId="4" borderId="0" xfId="0" applyNumberFormat="1" applyFont="1" applyFill="1" applyBorder="1" applyAlignment="1">
      <alignment horizontal="right"/>
    </xf>
    <xf numFmtId="165" fontId="40" fillId="4" borderId="42" xfId="0" applyNumberFormat="1" applyFont="1" applyFill="1" applyBorder="1" applyAlignment="1">
      <alignment horizontal="right"/>
    </xf>
    <xf numFmtId="165" fontId="40" fillId="4" borderId="55" xfId="0" applyNumberFormat="1" applyFont="1" applyFill="1" applyBorder="1" applyAlignment="1">
      <alignment horizontal="right"/>
    </xf>
    <xf numFmtId="165" fontId="19" fillId="0" borderId="0" xfId="3" applyNumberFormat="1" applyFont="1" applyBorder="1" applyAlignment="1" applyProtection="1">
      <alignment horizontal="left"/>
    </xf>
    <xf numFmtId="165" fontId="34" fillId="10" borderId="0" xfId="0" applyNumberFormat="1" applyFont="1" applyFill="1" applyBorder="1" applyAlignment="1" applyProtection="1">
      <alignment horizontal="center"/>
    </xf>
    <xf numFmtId="165" fontId="19" fillId="1" borderId="46" xfId="0" applyNumberFormat="1" applyFont="1" applyFill="1" applyBorder="1" applyAlignment="1" applyProtection="1">
      <alignment horizontal="right"/>
    </xf>
    <xf numFmtId="0" fontId="4" fillId="0" borderId="39" xfId="0" applyFont="1" applyBorder="1" applyAlignment="1"/>
    <xf numFmtId="0" fontId="4" fillId="0" borderId="58" xfId="0" applyFont="1" applyBorder="1" applyAlignment="1"/>
    <xf numFmtId="0" fontId="5" fillId="0" borderId="0" xfId="0" applyFont="1" applyBorder="1" applyAlignment="1"/>
    <xf numFmtId="0" fontId="0" fillId="0" borderId="48" xfId="0" applyBorder="1"/>
    <xf numFmtId="164" fontId="13" fillId="0" borderId="54" xfId="0" applyNumberFormat="1" applyFont="1" applyFill="1" applyBorder="1" applyAlignment="1" applyProtection="1">
      <alignment horizontal="center"/>
      <protection locked="0"/>
    </xf>
    <xf numFmtId="0" fontId="14" fillId="4" borderId="53" xfId="0" applyFont="1" applyFill="1" applyBorder="1" applyAlignment="1" applyProtection="1"/>
    <xf numFmtId="0" fontId="14" fillId="4" borderId="36" xfId="0" applyFont="1" applyFill="1" applyBorder="1" applyAlignment="1" applyProtection="1"/>
    <xf numFmtId="165" fontId="16" fillId="5" borderId="44" xfId="0" applyNumberFormat="1" applyFont="1" applyFill="1" applyBorder="1" applyAlignment="1" applyProtection="1">
      <alignment horizontal="center"/>
      <protection locked="0"/>
    </xf>
    <xf numFmtId="165" fontId="16" fillId="5" borderId="68" xfId="0" applyNumberFormat="1" applyFont="1" applyFill="1" applyBorder="1" applyAlignment="1" applyProtection="1">
      <alignment horizontal="center"/>
      <protection locked="0"/>
    </xf>
    <xf numFmtId="0" fontId="13" fillId="4" borderId="45" xfId="0" applyFont="1" applyFill="1" applyBorder="1" applyAlignment="1">
      <alignment horizontal="left"/>
    </xf>
    <xf numFmtId="0" fontId="16" fillId="6" borderId="27" xfId="0" applyFont="1" applyFill="1" applyBorder="1" applyAlignment="1">
      <alignment horizontal="center"/>
    </xf>
    <xf numFmtId="167" fontId="49" fillId="7" borderId="44" xfId="0" applyNumberFormat="1" applyFont="1" applyFill="1" applyBorder="1" applyAlignment="1">
      <alignment horizontal="left"/>
    </xf>
    <xf numFmtId="165" fontId="16" fillId="6" borderId="44" xfId="0" applyNumberFormat="1" applyFont="1" applyFill="1" applyBorder="1"/>
    <xf numFmtId="167" fontId="3" fillId="0" borderId="66" xfId="0" applyNumberFormat="1" applyFont="1" applyBorder="1" applyAlignment="1" applyProtection="1">
      <alignment horizontal="left"/>
      <protection locked="0"/>
    </xf>
    <xf numFmtId="166" fontId="2" fillId="0" borderId="31" xfId="0" applyNumberFormat="1" applyFont="1" applyBorder="1" applyAlignment="1">
      <alignment horizontal="center" wrapText="1"/>
    </xf>
    <xf numFmtId="167" fontId="3" fillId="0" borderId="17" xfId="0" applyNumberFormat="1" applyFont="1" applyBorder="1" applyAlignment="1" applyProtection="1">
      <alignment horizontal="left"/>
      <protection locked="0"/>
    </xf>
    <xf numFmtId="167" fontId="3" fillId="0" borderId="67" xfId="0" applyNumberFormat="1" applyFont="1" applyBorder="1" applyAlignment="1" applyProtection="1">
      <alignment horizontal="left"/>
      <protection locked="0"/>
    </xf>
    <xf numFmtId="166" fontId="2" fillId="0" borderId="36" xfId="0" applyNumberFormat="1" applyFont="1" applyBorder="1" applyAlignment="1">
      <alignment horizontal="center" wrapText="1"/>
    </xf>
    <xf numFmtId="166" fontId="0" fillId="0" borderId="36" xfId="0" applyNumberFormat="1" applyBorder="1" applyAlignment="1">
      <alignment horizontal="center" wrapText="1"/>
    </xf>
    <xf numFmtId="167" fontId="3" fillId="0" borderId="19" xfId="0" applyNumberFormat="1" applyFont="1" applyBorder="1" applyAlignment="1" applyProtection="1">
      <alignment horizontal="left"/>
      <protection locked="0"/>
    </xf>
    <xf numFmtId="166" fontId="2" fillId="0" borderId="42" xfId="0" applyNumberFormat="1" applyFont="1" applyBorder="1" applyAlignment="1">
      <alignment horizontal="center" wrapText="1"/>
    </xf>
    <xf numFmtId="165" fontId="3" fillId="7" borderId="44" xfId="0" applyNumberFormat="1" applyFont="1" applyFill="1" applyBorder="1"/>
    <xf numFmtId="166" fontId="3" fillId="6" borderId="45" xfId="0" applyNumberFormat="1" applyFont="1" applyFill="1" applyBorder="1" applyAlignment="1">
      <alignment horizontal="center" wrapText="1"/>
    </xf>
    <xf numFmtId="166" fontId="0" fillId="0" borderId="31" xfId="0" applyNumberFormat="1" applyFont="1" applyBorder="1" applyAlignment="1">
      <alignment horizontal="center" wrapText="1"/>
    </xf>
    <xf numFmtId="167" fontId="3" fillId="3" borderId="67" xfId="0" applyNumberFormat="1" applyFont="1" applyFill="1" applyBorder="1" applyAlignment="1" applyProtection="1">
      <alignment horizontal="left"/>
      <protection locked="0"/>
    </xf>
    <xf numFmtId="166" fontId="0" fillId="0" borderId="31" xfId="0" applyNumberFormat="1" applyBorder="1" applyAlignment="1">
      <alignment horizontal="center" wrapText="1"/>
    </xf>
    <xf numFmtId="167" fontId="3" fillId="0" borderId="69" xfId="0" applyNumberFormat="1" applyFont="1" applyBorder="1" applyAlignment="1" applyProtection="1">
      <alignment horizontal="left"/>
      <protection locked="0"/>
    </xf>
    <xf numFmtId="166" fontId="0" fillId="0" borderId="42" xfId="0" applyNumberFormat="1" applyBorder="1" applyAlignment="1">
      <alignment horizontal="center" wrapText="1"/>
    </xf>
    <xf numFmtId="167" fontId="3" fillId="8" borderId="44" xfId="0" applyNumberFormat="1" applyFont="1" applyFill="1" applyBorder="1" applyAlignment="1" applyProtection="1">
      <alignment horizontal="left"/>
    </xf>
    <xf numFmtId="166" fontId="2" fillId="9" borderId="45" xfId="0" applyNumberFormat="1" applyFont="1" applyFill="1" applyBorder="1" applyAlignment="1" applyProtection="1">
      <alignment horizontal="center" wrapText="1"/>
    </xf>
    <xf numFmtId="167" fontId="3" fillId="0" borderId="68" xfId="0" applyNumberFormat="1" applyFont="1" applyFill="1" applyBorder="1" applyAlignment="1" applyProtection="1">
      <alignment horizontal="left"/>
    </xf>
    <xf numFmtId="166" fontId="3" fillId="0" borderId="48" xfId="0" applyNumberFormat="1" applyFont="1" applyFill="1" applyBorder="1" applyAlignment="1" applyProtection="1">
      <alignment horizontal="center" wrapText="1"/>
    </xf>
    <xf numFmtId="167" fontId="3" fillId="9" borderId="44" xfId="0" applyNumberFormat="1" applyFont="1" applyFill="1" applyBorder="1" applyAlignment="1" applyProtection="1">
      <alignment horizontal="left"/>
      <protection locked="0"/>
    </xf>
    <xf numFmtId="166" fontId="2" fillId="9" borderId="45" xfId="0" applyNumberFormat="1" applyFont="1" applyFill="1" applyBorder="1" applyAlignment="1">
      <alignment horizontal="center" wrapText="1"/>
    </xf>
    <xf numFmtId="167" fontId="3" fillId="0" borderId="70" xfId="0" applyNumberFormat="1" applyFont="1" applyFill="1" applyBorder="1" applyAlignment="1" applyProtection="1">
      <alignment horizontal="left"/>
      <protection locked="0"/>
    </xf>
    <xf numFmtId="166" fontId="3" fillId="0" borderId="48" xfId="0" applyNumberFormat="1" applyFont="1" applyFill="1" applyBorder="1" applyAlignment="1">
      <alignment horizontal="center" wrapText="1"/>
    </xf>
    <xf numFmtId="166" fontId="0" fillId="0" borderId="31" xfId="0" applyNumberFormat="1" applyBorder="1" applyAlignment="1">
      <alignment horizontal="center" vertical="center" wrapText="1"/>
    </xf>
    <xf numFmtId="166" fontId="0" fillId="0" borderId="36" xfId="0" applyNumberFormat="1" applyFill="1" applyBorder="1" applyAlignment="1">
      <alignment horizontal="center" wrapText="1"/>
    </xf>
    <xf numFmtId="167" fontId="3" fillId="0" borderId="68" xfId="0" applyNumberFormat="1" applyFont="1" applyBorder="1" applyProtection="1">
      <protection locked="0"/>
    </xf>
    <xf numFmtId="166" fontId="3" fillId="0" borderId="42" xfId="0" applyNumberFormat="1" applyFont="1" applyBorder="1" applyAlignment="1">
      <alignment horizontal="center" wrapText="1"/>
    </xf>
    <xf numFmtId="165" fontId="16" fillId="6" borderId="68" xfId="0" applyNumberFormat="1" applyFont="1" applyFill="1" applyBorder="1"/>
    <xf numFmtId="166" fontId="0" fillId="0" borderId="31" xfId="0" applyNumberFormat="1" applyFill="1" applyBorder="1" applyAlignment="1">
      <alignment horizontal="center" wrapText="1"/>
    </xf>
    <xf numFmtId="166" fontId="3" fillId="0" borderId="36" xfId="0" applyNumberFormat="1" applyFont="1" applyBorder="1" applyAlignment="1">
      <alignment horizontal="center" wrapText="1"/>
    </xf>
    <xf numFmtId="0" fontId="2" fillId="0" borderId="54" xfId="0" applyFont="1" applyBorder="1" applyAlignment="1">
      <alignment horizontal="center"/>
    </xf>
    <xf numFmtId="166" fontId="0" fillId="0" borderId="36" xfId="0" applyNumberFormat="1" applyFont="1" applyBorder="1" applyAlignment="1">
      <alignment horizontal="center" wrapText="1"/>
    </xf>
    <xf numFmtId="165" fontId="16" fillId="6" borderId="29" xfId="0" applyNumberFormat="1" applyFont="1" applyFill="1" applyBorder="1"/>
    <xf numFmtId="166" fontId="0" fillId="0" borderId="42" xfId="0" applyNumberFormat="1" applyFont="1" applyBorder="1" applyAlignment="1">
      <alignment horizontal="center" wrapText="1"/>
    </xf>
    <xf numFmtId="167" fontId="3" fillId="7" borderId="28" xfId="0" applyNumberFormat="1" applyFont="1" applyFill="1" applyBorder="1" applyAlignment="1" applyProtection="1">
      <alignment horizontal="left"/>
      <protection locked="0"/>
    </xf>
    <xf numFmtId="168" fontId="3" fillId="0" borderId="68" xfId="0" applyNumberFormat="1" applyFont="1" applyBorder="1" applyProtection="1">
      <protection locked="0"/>
    </xf>
    <xf numFmtId="168" fontId="3" fillId="0" borderId="69" xfId="0" applyNumberFormat="1" applyFont="1" applyBorder="1" applyAlignment="1" applyProtection="1">
      <alignment horizontal="left"/>
      <protection locked="0"/>
    </xf>
    <xf numFmtId="167" fontId="3" fillId="6" borderId="66" xfId="0" applyNumberFormat="1" applyFont="1" applyFill="1" applyBorder="1" applyAlignment="1" applyProtection="1">
      <alignment horizontal="left"/>
      <protection locked="0"/>
    </xf>
    <xf numFmtId="166" fontId="3" fillId="6" borderId="53" xfId="0" applyNumberFormat="1" applyFont="1" applyFill="1" applyBorder="1" applyAlignment="1">
      <alignment horizontal="center" wrapText="1"/>
    </xf>
    <xf numFmtId="166" fontId="3" fillId="6" borderId="55" xfId="0" applyNumberFormat="1" applyFont="1" applyFill="1" applyBorder="1" applyAlignment="1">
      <alignment horizontal="center" wrapText="1"/>
    </xf>
    <xf numFmtId="167" fontId="3" fillId="3" borderId="17" xfId="0" applyNumberFormat="1" applyFont="1" applyFill="1" applyBorder="1" applyAlignment="1" applyProtection="1">
      <alignment horizontal="left"/>
      <protection locked="0"/>
    </xf>
    <xf numFmtId="0" fontId="30" fillId="0" borderId="0" xfId="0" applyFont="1" applyBorder="1" applyAlignment="1">
      <alignment shrinkToFit="1"/>
    </xf>
    <xf numFmtId="0" fontId="30" fillId="0" borderId="0" xfId="0" applyFont="1" applyBorder="1" applyAlignment="1"/>
    <xf numFmtId="167" fontId="3" fillId="0" borderId="69" xfId="0" applyNumberFormat="1" applyFont="1" applyFill="1" applyBorder="1" applyAlignment="1" applyProtection="1">
      <alignment horizontal="left"/>
      <protection locked="0"/>
    </xf>
    <xf numFmtId="167" fontId="3" fillId="0" borderId="17" xfId="0" applyNumberFormat="1" applyFont="1" applyFill="1" applyBorder="1" applyAlignment="1" applyProtection="1">
      <alignment horizontal="left"/>
      <protection locked="0"/>
    </xf>
    <xf numFmtId="166" fontId="2" fillId="0" borderId="48" xfId="0" applyNumberFormat="1" applyFont="1" applyBorder="1" applyAlignment="1">
      <alignment horizontal="center" wrapText="1"/>
    </xf>
    <xf numFmtId="167" fontId="3" fillId="0" borderId="66" xfId="0" applyNumberFormat="1" applyFont="1" applyFill="1" applyBorder="1" applyAlignment="1" applyProtection="1">
      <alignment horizontal="left"/>
      <protection locked="0"/>
    </xf>
    <xf numFmtId="167" fontId="3" fillId="0" borderId="70" xfId="0" applyNumberFormat="1" applyFont="1" applyBorder="1" applyAlignment="1" applyProtection="1">
      <alignment horizontal="left"/>
      <protection locked="0"/>
    </xf>
    <xf numFmtId="167" fontId="3" fillId="6" borderId="44" xfId="0" applyNumberFormat="1" applyFont="1" applyFill="1" applyBorder="1" applyAlignment="1" applyProtection="1">
      <alignment horizontal="left"/>
      <protection locked="0"/>
    </xf>
    <xf numFmtId="166" fontId="2" fillId="0" borderId="55" xfId="0" applyNumberFormat="1" applyFont="1" applyBorder="1" applyAlignment="1">
      <alignment horizontal="center" wrapText="1"/>
    </xf>
    <xf numFmtId="167" fontId="3" fillId="7" borderId="60" xfId="0" applyNumberFormat="1" applyFont="1" applyFill="1" applyBorder="1" applyAlignment="1" applyProtection="1">
      <alignment horizontal="left"/>
      <protection locked="0"/>
    </xf>
    <xf numFmtId="167" fontId="3" fillId="0" borderId="59" xfId="0" applyNumberFormat="1" applyFont="1" applyFill="1" applyBorder="1" applyAlignment="1" applyProtection="1">
      <alignment horizontal="left"/>
      <protection locked="0"/>
    </xf>
    <xf numFmtId="167" fontId="3" fillId="0" borderId="58" xfId="0" applyNumberFormat="1" applyFont="1" applyFill="1" applyBorder="1" applyAlignment="1" applyProtection="1">
      <alignment horizontal="left"/>
      <protection locked="0"/>
    </xf>
    <xf numFmtId="167" fontId="3" fillId="7" borderId="29" xfId="0" applyNumberFormat="1" applyFont="1" applyFill="1" applyBorder="1" applyAlignment="1" applyProtection="1">
      <alignment horizontal="left"/>
      <protection locked="0"/>
    </xf>
    <xf numFmtId="166" fontId="2" fillId="7" borderId="45" xfId="0" applyNumberFormat="1" applyFont="1" applyFill="1" applyBorder="1" applyAlignment="1">
      <alignment horizontal="center" wrapText="1"/>
    </xf>
    <xf numFmtId="166" fontId="2" fillId="3" borderId="31" xfId="0" applyNumberFormat="1" applyFont="1" applyFill="1" applyBorder="1" applyAlignment="1">
      <alignment horizontal="center" wrapText="1"/>
    </xf>
    <xf numFmtId="167" fontId="3" fillId="0" borderId="67" xfId="0" applyNumberFormat="1" applyFont="1" applyFill="1" applyBorder="1" applyAlignment="1" applyProtection="1">
      <alignment horizontal="left"/>
      <protection locked="0"/>
    </xf>
    <xf numFmtId="165" fontId="19" fillId="0" borderId="69" xfId="0" applyNumberFormat="1" applyFont="1" applyBorder="1" applyAlignment="1" applyProtection="1">
      <alignment horizontal="left"/>
      <protection locked="0"/>
    </xf>
    <xf numFmtId="167" fontId="3" fillId="0" borderId="44" xfId="0" applyNumberFormat="1" applyFont="1" applyBorder="1" applyAlignment="1" applyProtection="1">
      <alignment horizontal="left"/>
      <protection locked="0"/>
    </xf>
    <xf numFmtId="167" fontId="3" fillId="0" borderId="19" xfId="0" applyNumberFormat="1" applyFont="1" applyBorder="1"/>
    <xf numFmtId="165" fontId="16" fillId="6" borderId="68" xfId="0" applyNumberFormat="1" applyFont="1" applyFill="1" applyBorder="1" applyAlignment="1">
      <alignment horizontal="center"/>
    </xf>
    <xf numFmtId="166" fontId="0" fillId="0" borderId="48" xfId="0" applyNumberFormat="1" applyBorder="1" applyAlignment="1">
      <alignment horizontal="center" wrapText="1"/>
    </xf>
    <xf numFmtId="167" fontId="3" fillId="0" borderId="39" xfId="0" applyNumberFormat="1" applyFont="1" applyFill="1" applyBorder="1" applyAlignment="1" applyProtection="1">
      <alignment horizontal="left"/>
      <protection locked="0"/>
    </xf>
    <xf numFmtId="167" fontId="3" fillId="0" borderId="38" xfId="0" applyNumberFormat="1" applyFont="1" applyBorder="1" applyAlignment="1" applyProtection="1">
      <alignment horizontal="center"/>
      <protection locked="0"/>
    </xf>
    <xf numFmtId="167" fontId="3" fillId="0" borderId="32" xfId="0" applyNumberFormat="1" applyFont="1" applyBorder="1" applyAlignment="1" applyProtection="1">
      <alignment horizontal="left"/>
      <protection locked="0"/>
    </xf>
    <xf numFmtId="0" fontId="13" fillId="5" borderId="15" xfId="3" applyFont="1" applyFill="1" applyBorder="1" applyAlignment="1" applyProtection="1">
      <alignment horizontal="center"/>
    </xf>
    <xf numFmtId="0" fontId="12" fillId="4" borderId="15" xfId="0" applyFont="1" applyFill="1" applyBorder="1" applyAlignment="1" applyProtection="1">
      <alignment horizontal="center"/>
      <protection locked="0"/>
    </xf>
    <xf numFmtId="49" fontId="13" fillId="5" borderId="3" xfId="3" applyNumberFormat="1" applyFont="1" applyFill="1" applyBorder="1" applyAlignment="1" applyProtection="1">
      <alignment horizontal="center"/>
    </xf>
    <xf numFmtId="0" fontId="3" fillId="4" borderId="10" xfId="0" applyFont="1" applyFill="1" applyBorder="1" applyAlignment="1">
      <alignment horizontal="left"/>
    </xf>
    <xf numFmtId="0" fontId="13" fillId="4" borderId="67" xfId="3" applyFont="1" applyFill="1" applyBorder="1" applyAlignment="1">
      <alignment horizontal="center"/>
    </xf>
    <xf numFmtId="0" fontId="13" fillId="4" borderId="10" xfId="3" applyFont="1" applyFill="1" applyBorder="1" applyAlignment="1">
      <alignment horizontal="left"/>
    </xf>
    <xf numFmtId="0" fontId="3" fillId="4" borderId="4" xfId="0" applyFont="1" applyFill="1" applyBorder="1"/>
    <xf numFmtId="165" fontId="40" fillId="4" borderId="71" xfId="0" applyNumberFormat="1" applyFont="1" applyFill="1" applyBorder="1" applyAlignment="1">
      <alignment horizontal="right"/>
    </xf>
    <xf numFmtId="49" fontId="3" fillId="4" borderId="4" xfId="0" applyNumberFormat="1" applyFont="1" applyFill="1" applyBorder="1"/>
    <xf numFmtId="165" fontId="42" fillId="4" borderId="4" xfId="0" applyNumberFormat="1" applyFont="1" applyFill="1" applyBorder="1" applyAlignment="1"/>
    <xf numFmtId="165" fontId="42" fillId="4" borderId="52" xfId="0" applyNumberFormat="1" applyFont="1" applyFill="1" applyBorder="1" applyAlignment="1"/>
    <xf numFmtId="165" fontId="42" fillId="4" borderId="14" xfId="0" applyNumberFormat="1" applyFont="1" applyFill="1" applyBorder="1" applyAlignment="1"/>
    <xf numFmtId="49" fontId="0" fillId="0" borderId="26" xfId="3" applyNumberFormat="1" applyFont="1" applyFill="1" applyBorder="1" applyAlignment="1" applyProtection="1">
      <alignment horizontal="center"/>
      <protection locked="0"/>
    </xf>
    <xf numFmtId="49" fontId="0" fillId="0" borderId="35" xfId="3" applyNumberFormat="1" applyFont="1" applyFill="1" applyBorder="1" applyAlignment="1" applyProtection="1">
      <alignment horizontal="center"/>
      <protection locked="0"/>
    </xf>
    <xf numFmtId="0" fontId="16" fillId="0" borderId="39" xfId="2" applyFont="1" applyFill="1" applyBorder="1" applyAlignment="1" applyProtection="1">
      <alignment horizontal="center" vertical="center"/>
    </xf>
    <xf numFmtId="0" fontId="16" fillId="4" borderId="43" xfId="3" applyFont="1" applyFill="1" applyBorder="1"/>
    <xf numFmtId="0" fontId="0" fillId="0" borderId="70" xfId="0" applyFont="1" applyBorder="1" applyAlignment="1">
      <alignment horizontal="center"/>
    </xf>
    <xf numFmtId="167" fontId="3" fillId="3" borderId="67" xfId="0" applyNumberFormat="1" applyFont="1" applyFill="1" applyBorder="1" applyAlignment="1" applyProtection="1">
      <alignment horizontal="left" vertical="center"/>
      <protection locked="0"/>
    </xf>
    <xf numFmtId="49" fontId="2" fillId="0" borderId="32" xfId="3" applyNumberFormat="1" applyFont="1" applyFill="1" applyBorder="1" applyAlignment="1" applyProtection="1">
      <alignment horizontal="center"/>
      <protection locked="0"/>
    </xf>
    <xf numFmtId="49" fontId="3" fillId="0" borderId="43" xfId="3" applyNumberFormat="1" applyFont="1" applyFill="1" applyBorder="1" applyAlignment="1" applyProtection="1">
      <alignment horizontal="center"/>
      <protection locked="0"/>
    </xf>
    <xf numFmtId="0" fontId="3" fillId="0" borderId="9" xfId="3" applyFont="1" applyFill="1" applyBorder="1" applyAlignment="1" applyProtection="1">
      <alignment horizontal="center"/>
      <protection locked="0"/>
    </xf>
    <xf numFmtId="0" fontId="3" fillId="0" borderId="8" xfId="3" applyFont="1" applyFill="1" applyBorder="1" applyAlignment="1" applyProtection="1">
      <alignment horizontal="center" vertical="center"/>
      <protection locked="0"/>
    </xf>
    <xf numFmtId="0" fontId="0" fillId="0" borderId="14" xfId="3" applyFont="1" applyBorder="1" applyAlignment="1" applyProtection="1">
      <alignment horizontal="center"/>
      <protection locked="0"/>
    </xf>
    <xf numFmtId="0" fontId="16" fillId="0" borderId="67" xfId="2" applyFont="1" applyFill="1" applyBorder="1" applyAlignment="1" applyProtection="1">
      <alignment horizontal="center" vertical="center"/>
      <protection locked="0"/>
    </xf>
    <xf numFmtId="0" fontId="3" fillId="0" borderId="67" xfId="0" applyFont="1" applyBorder="1" applyProtection="1">
      <protection locked="0"/>
    </xf>
    <xf numFmtId="0" fontId="3" fillId="0" borderId="2" xfId="0" applyFont="1" applyBorder="1" applyProtection="1">
      <protection locked="0"/>
    </xf>
    <xf numFmtId="0" fontId="3" fillId="0" borderId="18" xfId="0" applyFont="1" applyBorder="1" applyProtection="1">
      <protection locked="0"/>
    </xf>
    <xf numFmtId="0" fontId="3" fillId="0" borderId="64" xfId="0" applyFont="1" applyBorder="1" applyProtection="1">
      <protection locked="0"/>
    </xf>
    <xf numFmtId="1" fontId="2" fillId="0" borderId="43" xfId="3" applyNumberFormat="1" applyFont="1" applyFill="1" applyBorder="1" applyAlignment="1" applyProtection="1">
      <alignment horizontal="center"/>
      <protection locked="0"/>
    </xf>
    <xf numFmtId="1" fontId="0" fillId="0" borderId="52" xfId="3" applyNumberFormat="1" applyFont="1" applyFill="1" applyBorder="1" applyAlignment="1" applyProtection="1">
      <alignment horizontal="center"/>
      <protection locked="0"/>
    </xf>
    <xf numFmtId="1" fontId="2" fillId="0" borderId="14" xfId="3" applyNumberFormat="1" applyFont="1" applyFill="1" applyBorder="1" applyAlignment="1" applyProtection="1">
      <alignment horizontal="center"/>
      <protection locked="0"/>
    </xf>
    <xf numFmtId="49" fontId="39" fillId="2" borderId="1" xfId="3" applyNumberFormat="1" applyFont="1" applyFill="1" applyBorder="1" applyAlignment="1" applyProtection="1">
      <alignment horizontal="left"/>
    </xf>
    <xf numFmtId="167" fontId="39" fillId="4" borderId="13" xfId="3" applyNumberFormat="1" applyFont="1" applyFill="1" applyBorder="1" applyAlignment="1" applyProtection="1">
      <alignment horizontal="left"/>
    </xf>
    <xf numFmtId="167" fontId="39" fillId="4" borderId="46" xfId="3" applyNumberFormat="1" applyFont="1" applyFill="1" applyBorder="1" applyAlignment="1" applyProtection="1">
      <alignment horizontal="left"/>
    </xf>
    <xf numFmtId="49" fontId="0" fillId="0" borderId="64" xfId="3" applyNumberFormat="1" applyFont="1" applyBorder="1" applyAlignment="1" applyProtection="1">
      <alignment horizontal="center"/>
    </xf>
    <xf numFmtId="49" fontId="0" fillId="0" borderId="18" xfId="3" applyNumberFormat="1" applyFont="1" applyBorder="1" applyAlignment="1" applyProtection="1">
      <alignment horizontal="center"/>
    </xf>
    <xf numFmtId="49" fontId="0" fillId="0" borderId="12" xfId="3" applyNumberFormat="1" applyFont="1" applyBorder="1" applyAlignment="1" applyProtection="1">
      <alignment horizontal="center"/>
    </xf>
    <xf numFmtId="49" fontId="0" fillId="0" borderId="69" xfId="3" applyNumberFormat="1" applyFont="1" applyFill="1" applyBorder="1" applyAlignment="1" applyProtection="1">
      <alignment horizontal="center"/>
    </xf>
    <xf numFmtId="49" fontId="0" fillId="0" borderId="19" xfId="3" applyNumberFormat="1" applyFont="1" applyFill="1" applyBorder="1" applyAlignment="1" applyProtection="1">
      <alignment horizontal="center"/>
    </xf>
    <xf numFmtId="0" fontId="3" fillId="0" borderId="16" xfId="0" applyFont="1" applyBorder="1" applyProtection="1"/>
    <xf numFmtId="167" fontId="13" fillId="0" borderId="43" xfId="3" applyNumberFormat="1" applyFont="1" applyFill="1" applyBorder="1" applyAlignment="1" applyProtection="1">
      <alignment horizontal="center"/>
    </xf>
    <xf numFmtId="167" fontId="13" fillId="0" borderId="14" xfId="3" applyNumberFormat="1" applyFont="1" applyFill="1" applyBorder="1" applyAlignment="1" applyProtection="1">
      <alignment horizontal="center"/>
    </xf>
    <xf numFmtId="0" fontId="3" fillId="0" borderId="43" xfId="0" applyFont="1" applyBorder="1" applyProtection="1"/>
    <xf numFmtId="0" fontId="3" fillId="0" borderId="11" xfId="0" applyFont="1" applyBorder="1" applyProtection="1"/>
    <xf numFmtId="49" fontId="0" fillId="0" borderId="14" xfId="3" applyNumberFormat="1" applyFont="1" applyBorder="1" applyAlignment="1" applyProtection="1">
      <alignment horizontal="center"/>
    </xf>
    <xf numFmtId="49" fontId="0" fillId="0" borderId="22" xfId="3" applyNumberFormat="1" applyFont="1" applyBorder="1" applyAlignment="1" applyProtection="1">
      <alignment horizontal="center"/>
    </xf>
    <xf numFmtId="49" fontId="0" fillId="0" borderId="16" xfId="3" applyNumberFormat="1" applyFont="1" applyBorder="1" applyAlignment="1" applyProtection="1">
      <alignment horizontal="center"/>
    </xf>
    <xf numFmtId="49" fontId="0" fillId="0" borderId="11" xfId="3" applyNumberFormat="1" applyFont="1" applyBorder="1" applyAlignment="1" applyProtection="1">
      <alignment horizontal="center"/>
    </xf>
    <xf numFmtId="49" fontId="0" fillId="0" borderId="43" xfId="3" applyNumberFormat="1" applyFont="1" applyBorder="1" applyAlignment="1" applyProtection="1">
      <alignment horizontal="center"/>
    </xf>
    <xf numFmtId="0" fontId="0" fillId="0" borderId="18" xfId="0" applyFont="1" applyBorder="1" applyProtection="1"/>
    <xf numFmtId="0" fontId="3" fillId="0" borderId="64" xfId="0" applyFont="1" applyBorder="1" applyProtection="1"/>
    <xf numFmtId="0" fontId="3" fillId="0" borderId="18" xfId="0" applyFont="1" applyBorder="1" applyProtection="1"/>
    <xf numFmtId="0" fontId="3" fillId="0" borderId="12" xfId="0" applyFont="1" applyBorder="1" applyProtection="1"/>
    <xf numFmtId="49" fontId="0" fillId="0" borderId="67" xfId="3" applyNumberFormat="1" applyFont="1" applyFill="1" applyBorder="1" applyAlignment="1" applyProtection="1">
      <alignment horizontal="center" wrapText="1"/>
    </xf>
    <xf numFmtId="49" fontId="0" fillId="0" borderId="58" xfId="3" applyNumberFormat="1" applyFont="1" applyFill="1" applyBorder="1" applyAlignment="1" applyProtection="1">
      <alignment horizontal="center" wrapText="1"/>
    </xf>
    <xf numFmtId="49" fontId="3" fillId="0" borderId="37" xfId="3" applyNumberFormat="1" applyFont="1" applyFill="1" applyBorder="1" applyAlignment="1" applyProtection="1">
      <alignment horizontal="center"/>
    </xf>
    <xf numFmtId="0" fontId="21" fillId="0" borderId="37" xfId="2" applyFont="1" applyFill="1" applyBorder="1" applyAlignment="1" applyProtection="1">
      <alignment horizontal="center"/>
    </xf>
    <xf numFmtId="0" fontId="3" fillId="0" borderId="56" xfId="0" applyFont="1" applyBorder="1" applyProtection="1"/>
    <xf numFmtId="49" fontId="0" fillId="0" borderId="39" xfId="3" applyNumberFormat="1" applyFont="1" applyFill="1" applyBorder="1" applyAlignment="1" applyProtection="1">
      <alignment horizontal="center"/>
    </xf>
    <xf numFmtId="49" fontId="0" fillId="0" borderId="56" xfId="3" applyNumberFormat="1" applyFont="1" applyFill="1" applyBorder="1" applyAlignment="1" applyProtection="1">
      <alignment horizontal="center"/>
    </xf>
    <xf numFmtId="49" fontId="0" fillId="0" borderId="37" xfId="3" applyNumberFormat="1" applyFont="1" applyBorder="1" applyAlignment="1" applyProtection="1">
      <alignment horizontal="center"/>
    </xf>
    <xf numFmtId="49" fontId="0" fillId="0" borderId="39" xfId="3" applyNumberFormat="1" applyFont="1" applyBorder="1" applyAlignment="1" applyProtection="1">
      <alignment horizontal="center"/>
    </xf>
    <xf numFmtId="49" fontId="21" fillId="0" borderId="56" xfId="2" applyNumberFormat="1" applyFont="1" applyFill="1" applyBorder="1" applyAlignment="1" applyProtection="1">
      <alignment horizontal="center"/>
    </xf>
    <xf numFmtId="49" fontId="0" fillId="0" borderId="65" xfId="3" applyNumberFormat="1" applyFont="1" applyFill="1" applyBorder="1" applyAlignment="1" applyProtection="1">
      <alignment horizontal="center"/>
    </xf>
    <xf numFmtId="49" fontId="0" fillId="0" borderId="12" xfId="3" applyNumberFormat="1" applyFont="1" applyFill="1" applyBorder="1" applyAlignment="1" applyProtection="1">
      <alignment horizontal="center"/>
    </xf>
    <xf numFmtId="49" fontId="0" fillId="0" borderId="43" xfId="3" applyNumberFormat="1" applyFont="1" applyFill="1" applyBorder="1" applyAlignment="1" applyProtection="1">
      <alignment horizontal="center"/>
    </xf>
    <xf numFmtId="49" fontId="0" fillId="0" borderId="11" xfId="3" applyNumberFormat="1" applyFont="1" applyFill="1" applyBorder="1" applyAlignment="1" applyProtection="1">
      <alignment horizontal="center"/>
    </xf>
    <xf numFmtId="49" fontId="13" fillId="0" borderId="58" xfId="3" applyNumberFormat="1" applyFont="1" applyFill="1" applyBorder="1" applyAlignment="1" applyProtection="1">
      <alignment horizontal="center"/>
    </xf>
    <xf numFmtId="49" fontId="0" fillId="0" borderId="0" xfId="3" applyNumberFormat="1" applyFont="1" applyBorder="1" applyAlignment="1" applyProtection="1">
      <alignment horizontal="center"/>
    </xf>
    <xf numFmtId="49" fontId="0" fillId="0" borderId="68" xfId="3" applyNumberFormat="1" applyFont="1" applyFill="1" applyBorder="1" applyAlignment="1" applyProtection="1">
      <alignment horizontal="center"/>
    </xf>
    <xf numFmtId="49" fontId="13" fillId="0" borderId="43" xfId="3" applyNumberFormat="1" applyFont="1" applyFill="1" applyBorder="1" applyAlignment="1" applyProtection="1">
      <alignment horizontal="center"/>
    </xf>
    <xf numFmtId="49" fontId="3" fillId="0" borderId="11" xfId="3" applyNumberFormat="1" applyFont="1" applyBorder="1" applyAlignment="1" applyProtection="1">
      <alignment horizontal="center"/>
    </xf>
    <xf numFmtId="49" fontId="0" fillId="0" borderId="35" xfId="3" applyNumberFormat="1" applyFont="1" applyFill="1" applyBorder="1" applyAlignment="1" applyProtection="1">
      <alignment horizontal="center"/>
    </xf>
    <xf numFmtId="49" fontId="0" fillId="0" borderId="25" xfId="3" applyNumberFormat="1" applyFont="1" applyFill="1" applyBorder="1" applyAlignment="1" applyProtection="1">
      <alignment horizontal="center"/>
    </xf>
    <xf numFmtId="49" fontId="0" fillId="0" borderId="67" xfId="3" applyNumberFormat="1" applyFont="1" applyFill="1" applyBorder="1" applyAlignment="1" applyProtection="1">
      <alignment horizontal="center"/>
    </xf>
    <xf numFmtId="49" fontId="0" fillId="0" borderId="4" xfId="3" applyNumberFormat="1" applyFont="1" applyFill="1" applyBorder="1" applyAlignment="1" applyProtection="1">
      <alignment horizontal="center"/>
    </xf>
    <xf numFmtId="49" fontId="2" fillId="0" borderId="19" xfId="3" applyNumberFormat="1" applyFont="1" applyFill="1" applyBorder="1" applyAlignment="1" applyProtection="1">
      <alignment horizontal="center"/>
    </xf>
    <xf numFmtId="49" fontId="0" fillId="0" borderId="56" xfId="3" applyNumberFormat="1" applyFont="1" applyBorder="1" applyAlignment="1" applyProtection="1">
      <alignment horizontal="center"/>
    </xf>
    <xf numFmtId="0" fontId="0" fillId="11" borderId="32" xfId="0" applyFont="1" applyFill="1" applyBorder="1" applyAlignment="1" applyProtection="1">
      <alignment horizontal="center"/>
    </xf>
    <xf numFmtId="0" fontId="0" fillId="11" borderId="37" xfId="0" applyFont="1" applyFill="1" applyBorder="1" applyAlignment="1" applyProtection="1">
      <alignment horizontal="center"/>
    </xf>
    <xf numFmtId="0" fontId="0" fillId="11" borderId="39" xfId="0" applyFont="1" applyFill="1" applyBorder="1" applyAlignment="1" applyProtection="1">
      <alignment horizontal="center"/>
    </xf>
    <xf numFmtId="0" fontId="0" fillId="11" borderId="19" xfId="0" applyFont="1" applyFill="1" applyBorder="1" applyAlignment="1" applyProtection="1">
      <alignment horizontal="center"/>
    </xf>
    <xf numFmtId="0" fontId="0" fillId="0" borderId="39" xfId="0" applyFont="1" applyBorder="1" applyAlignment="1" applyProtection="1">
      <alignment horizontal="center"/>
    </xf>
    <xf numFmtId="0" fontId="0" fillId="0" borderId="56" xfId="0" applyFont="1" applyBorder="1" applyAlignment="1" applyProtection="1">
      <alignment horizontal="center"/>
    </xf>
    <xf numFmtId="0" fontId="0" fillId="0" borderId="39" xfId="3" applyFont="1" applyBorder="1" applyAlignment="1" applyProtection="1">
      <alignment horizontal="center"/>
    </xf>
    <xf numFmtId="0" fontId="0" fillId="0" borderId="56" xfId="3" applyFont="1" applyBorder="1" applyAlignment="1" applyProtection="1">
      <alignment horizontal="center"/>
    </xf>
    <xf numFmtId="0" fontId="0" fillId="0" borderId="58" xfId="0" applyFont="1" applyBorder="1" applyAlignment="1" applyProtection="1">
      <alignment horizontal="center"/>
    </xf>
    <xf numFmtId="0" fontId="0" fillId="0" borderId="67" xfId="3" applyFont="1" applyBorder="1" applyAlignment="1" applyProtection="1">
      <alignment horizontal="center"/>
    </xf>
    <xf numFmtId="0" fontId="0" fillId="0" borderId="69" xfId="0" applyFont="1" applyBorder="1" applyAlignment="1" applyProtection="1">
      <alignment horizontal="center"/>
    </xf>
    <xf numFmtId="0" fontId="0" fillId="0" borderId="37" xfId="3" applyFont="1" applyBorder="1" applyAlignment="1" applyProtection="1">
      <alignment horizontal="center"/>
    </xf>
    <xf numFmtId="0" fontId="0" fillId="0" borderId="37" xfId="0" applyFont="1" applyBorder="1" applyAlignment="1" applyProtection="1">
      <alignment horizontal="center"/>
    </xf>
    <xf numFmtId="0" fontId="3" fillId="0" borderId="39" xfId="0" applyFont="1" applyBorder="1" applyAlignment="1" applyProtection="1">
      <alignment horizontal="center"/>
    </xf>
    <xf numFmtId="49" fontId="0" fillId="0" borderId="58" xfId="3" applyNumberFormat="1" applyFont="1" applyFill="1" applyBorder="1" applyAlignment="1" applyProtection="1">
      <alignment horizontal="center"/>
    </xf>
    <xf numFmtId="49" fontId="0" fillId="0" borderId="37" xfId="0" applyNumberFormat="1" applyFont="1" applyBorder="1" applyAlignment="1" applyProtection="1">
      <alignment horizontal="center"/>
    </xf>
    <xf numFmtId="49" fontId="0" fillId="0" borderId="58" xfId="3" applyNumberFormat="1" applyFont="1" applyFill="1" applyBorder="1" applyProtection="1"/>
    <xf numFmtId="49" fontId="0" fillId="0" borderId="67" xfId="3" applyNumberFormat="1" applyFont="1" applyFill="1" applyBorder="1" applyProtection="1"/>
    <xf numFmtId="49" fontId="0" fillId="0" borderId="17" xfId="3" applyNumberFormat="1" applyFont="1" applyBorder="1" applyAlignment="1" applyProtection="1">
      <alignment horizontal="center"/>
    </xf>
    <xf numFmtId="49" fontId="0" fillId="4" borderId="56" xfId="3" applyNumberFormat="1" applyFont="1" applyFill="1" applyBorder="1" applyAlignment="1" applyProtection="1">
      <alignment horizontal="center"/>
    </xf>
    <xf numFmtId="49" fontId="0" fillId="0" borderId="19" xfId="3" applyNumberFormat="1" applyFont="1" applyBorder="1" applyAlignment="1" applyProtection="1">
      <alignment horizontal="center"/>
    </xf>
    <xf numFmtId="49" fontId="0" fillId="0" borderId="32" xfId="3" applyNumberFormat="1" applyFont="1" applyFill="1" applyBorder="1" applyProtection="1">
      <protection locked="0"/>
    </xf>
    <xf numFmtId="0" fontId="13" fillId="2" borderId="23" xfId="3" applyFont="1" applyFill="1" applyBorder="1" applyAlignment="1">
      <alignment horizontal="center" vertical="center"/>
    </xf>
    <xf numFmtId="49" fontId="3" fillId="0" borderId="40" xfId="0" applyNumberFormat="1" applyFont="1" applyBorder="1"/>
    <xf numFmtId="0" fontId="21" fillId="0" borderId="40" xfId="2" applyFont="1" applyBorder="1" applyAlignment="1" applyProtection="1">
      <alignment horizontal="center"/>
    </xf>
    <xf numFmtId="166" fontId="10" fillId="0" borderId="39" xfId="0" applyNumberFormat="1" applyFont="1" applyBorder="1" applyAlignment="1" applyProtection="1">
      <alignment horizontal="center" vertical="center"/>
    </xf>
    <xf numFmtId="166" fontId="13" fillId="0" borderId="26" xfId="0" applyNumberFormat="1" applyFont="1" applyBorder="1" applyProtection="1"/>
    <xf numFmtId="49" fontId="0" fillId="0" borderId="73" xfId="0" applyNumberFormat="1" applyFont="1" applyBorder="1" applyAlignment="1">
      <alignment vertical="center"/>
    </xf>
    <xf numFmtId="166" fontId="0" fillId="0" borderId="38" xfId="0" applyNumberFormat="1" applyFont="1" applyFill="1" applyBorder="1" applyAlignment="1">
      <alignment horizontal="right" vertical="center"/>
    </xf>
    <xf numFmtId="166" fontId="0" fillId="0" borderId="36" xfId="0" applyNumberFormat="1" applyFont="1" applyFill="1" applyBorder="1" applyAlignment="1">
      <alignment horizontal="right" vertical="center"/>
    </xf>
    <xf numFmtId="166" fontId="0" fillId="0" borderId="37" xfId="0" applyNumberFormat="1" applyFont="1" applyFill="1" applyBorder="1" applyAlignment="1">
      <alignment horizontal="right" vertical="center"/>
    </xf>
    <xf numFmtId="166" fontId="3" fillId="0" borderId="38" xfId="0" applyNumberFormat="1" applyFont="1" applyFill="1" applyBorder="1" applyProtection="1"/>
    <xf numFmtId="166" fontId="3" fillId="0" borderId="40" xfId="0" applyNumberFormat="1" applyFont="1" applyFill="1" applyBorder="1" applyProtection="1"/>
    <xf numFmtId="166" fontId="0" fillId="0" borderId="38" xfId="0" applyNumberFormat="1" applyFont="1" applyFill="1" applyBorder="1" applyProtection="1">
      <protection locked="0"/>
    </xf>
    <xf numFmtId="0" fontId="2" fillId="11" borderId="1" xfId="3" applyFont="1" applyFill="1" applyBorder="1" applyAlignment="1">
      <alignment horizontal="center"/>
    </xf>
    <xf numFmtId="0" fontId="2" fillId="11" borderId="52" xfId="3" applyFont="1" applyFill="1" applyBorder="1" applyAlignment="1">
      <alignment horizontal="center"/>
    </xf>
    <xf numFmtId="0" fontId="2" fillId="11" borderId="2" xfId="3" applyFont="1" applyFill="1" applyBorder="1" applyAlignment="1">
      <alignment horizontal="center"/>
    </xf>
    <xf numFmtId="0" fontId="2" fillId="11" borderId="46" xfId="3" applyFont="1" applyFill="1" applyBorder="1" applyAlignment="1">
      <alignment horizontal="center"/>
    </xf>
    <xf numFmtId="0" fontId="2" fillId="11" borderId="0" xfId="3" applyFont="1" applyFill="1" applyBorder="1" applyAlignment="1">
      <alignment horizontal="center"/>
    </xf>
    <xf numFmtId="0" fontId="2" fillId="11" borderId="64" xfId="3" applyFont="1" applyFill="1" applyBorder="1" applyAlignment="1">
      <alignment horizontal="center"/>
    </xf>
    <xf numFmtId="0" fontId="2" fillId="11" borderId="3" xfId="3" applyFont="1" applyFill="1" applyBorder="1" applyAlignment="1">
      <alignment horizontal="center"/>
    </xf>
    <xf numFmtId="0" fontId="2" fillId="11" borderId="4" xfId="3" applyFont="1" applyFill="1" applyBorder="1" applyAlignment="1">
      <alignment horizontal="center"/>
    </xf>
    <xf numFmtId="0" fontId="2" fillId="11" borderId="5" xfId="3" applyFont="1" applyFill="1" applyBorder="1" applyAlignment="1">
      <alignment horizontal="center"/>
    </xf>
    <xf numFmtId="0" fontId="2" fillId="3" borderId="1" xfId="3" applyFill="1" applyBorder="1" applyAlignment="1"/>
    <xf numFmtId="0" fontId="2" fillId="3" borderId="52" xfId="3" applyFill="1" applyBorder="1" applyAlignment="1"/>
    <xf numFmtId="0" fontId="2" fillId="3" borderId="2" xfId="3" applyFill="1" applyBorder="1" applyAlignment="1"/>
    <xf numFmtId="0" fontId="2" fillId="3" borderId="46" xfId="3" applyFill="1" applyBorder="1" applyAlignment="1"/>
    <xf numFmtId="0" fontId="2" fillId="3" borderId="0" xfId="3" applyFill="1" applyBorder="1" applyAlignment="1"/>
    <xf numFmtId="0" fontId="2" fillId="3" borderId="64" xfId="3" applyFill="1" applyBorder="1" applyAlignment="1"/>
    <xf numFmtId="0" fontId="2" fillId="3" borderId="3" xfId="3" applyFill="1" applyBorder="1" applyAlignment="1"/>
    <xf numFmtId="0" fontId="2" fillId="3" borderId="4" xfId="3" applyFill="1" applyBorder="1" applyAlignment="1"/>
    <xf numFmtId="0" fontId="2" fillId="3" borderId="5" xfId="3" applyFill="1" applyBorder="1" applyAlignment="1"/>
    <xf numFmtId="0" fontId="2" fillId="3" borderId="46" xfId="3" applyFill="1" applyBorder="1" applyAlignment="1">
      <alignment horizontal="center"/>
    </xf>
    <xf numFmtId="0" fontId="2" fillId="3" borderId="0" xfId="3" applyFill="1" applyBorder="1" applyAlignment="1">
      <alignment horizontal="center"/>
    </xf>
    <xf numFmtId="0" fontId="2" fillId="3" borderId="64" xfId="3" applyFill="1" applyBorder="1" applyAlignment="1">
      <alignment horizontal="center"/>
    </xf>
    <xf numFmtId="0" fontId="2" fillId="3" borderId="3" xfId="3" applyFill="1" applyBorder="1" applyAlignment="1">
      <alignment horizontal="center"/>
    </xf>
    <xf numFmtId="0" fontId="2" fillId="3" borderId="4" xfId="3" applyFill="1" applyBorder="1" applyAlignment="1">
      <alignment horizontal="center"/>
    </xf>
    <xf numFmtId="0" fontId="2" fillId="3" borderId="5" xfId="3" applyFill="1" applyBorder="1" applyAlignment="1">
      <alignment horizontal="center"/>
    </xf>
    <xf numFmtId="0" fontId="2" fillId="11" borderId="20" xfId="3" applyFont="1" applyFill="1" applyBorder="1" applyAlignment="1">
      <alignment horizontal="center"/>
    </xf>
    <xf numFmtId="0" fontId="2" fillId="11" borderId="24" xfId="3" applyFont="1" applyFill="1" applyBorder="1" applyAlignment="1">
      <alignment horizontal="center"/>
    </xf>
    <xf numFmtId="0" fontId="2" fillId="11" borderId="21" xfId="3" applyFont="1" applyFill="1" applyBorder="1" applyAlignment="1">
      <alignment horizontal="center"/>
    </xf>
    <xf numFmtId="0" fontId="2" fillId="3" borderId="1" xfId="3" applyFill="1" applyBorder="1" applyAlignment="1">
      <alignment horizontal="center"/>
    </xf>
    <xf numFmtId="0" fontId="2" fillId="3" borderId="52" xfId="3" applyFill="1" applyBorder="1" applyAlignment="1">
      <alignment horizontal="center"/>
    </xf>
    <xf numFmtId="0" fontId="2" fillId="3" borderId="2" xfId="3" applyFill="1" applyBorder="1" applyAlignment="1">
      <alignment horizontal="center"/>
    </xf>
    <xf numFmtId="0" fontId="0" fillId="11" borderId="13" xfId="0" applyFill="1" applyBorder="1" applyAlignment="1">
      <alignment horizontal="left" vertical="center"/>
    </xf>
    <xf numFmtId="0" fontId="0" fillId="11" borderId="14" xfId="0" applyFill="1" applyBorder="1" applyAlignment="1">
      <alignment horizontal="left" vertical="center"/>
    </xf>
    <xf numFmtId="0" fontId="0" fillId="11" borderId="18" xfId="0" applyFill="1" applyBorder="1" applyAlignment="1">
      <alignment horizontal="left" vertical="center"/>
    </xf>
    <xf numFmtId="0" fontId="2" fillId="0" borderId="13" xfId="3" applyBorder="1" applyAlignment="1">
      <alignment horizontal="left"/>
    </xf>
    <xf numFmtId="0" fontId="2" fillId="0" borderId="14" xfId="3" applyBorder="1" applyAlignment="1">
      <alignment horizontal="left"/>
    </xf>
    <xf numFmtId="0" fontId="2" fillId="0" borderId="18" xfId="3" applyBorder="1" applyAlignment="1">
      <alignment horizontal="left"/>
    </xf>
    <xf numFmtId="0" fontId="2" fillId="0" borderId="13" xfId="3" applyFill="1" applyBorder="1" applyAlignment="1">
      <alignment horizontal="left"/>
    </xf>
    <xf numFmtId="0" fontId="2" fillId="0" borderId="14" xfId="3" applyFill="1" applyBorder="1" applyAlignment="1">
      <alignment horizontal="left"/>
    </xf>
    <xf numFmtId="0" fontId="2" fillId="0" borderId="18" xfId="3" applyFill="1" applyBorder="1" applyAlignment="1">
      <alignment horizontal="left"/>
    </xf>
    <xf numFmtId="0" fontId="2" fillId="0" borderId="10" xfId="3" applyFill="1" applyBorder="1" applyAlignment="1">
      <alignment horizontal="left"/>
    </xf>
    <xf numFmtId="0" fontId="2" fillId="0" borderId="11" xfId="3" applyFill="1" applyBorder="1" applyAlignment="1">
      <alignment horizontal="left"/>
    </xf>
    <xf numFmtId="0" fontId="2" fillId="0" borderId="12" xfId="3" applyFill="1" applyBorder="1" applyAlignment="1">
      <alignment horizontal="left"/>
    </xf>
    <xf numFmtId="0" fontId="2" fillId="4" borderId="20" xfId="3" applyFont="1" applyFill="1" applyBorder="1" applyAlignment="1">
      <alignment horizontal="center" vertical="center"/>
    </xf>
    <xf numFmtId="0" fontId="2" fillId="4" borderId="24" xfId="3" applyFont="1" applyFill="1" applyBorder="1" applyAlignment="1">
      <alignment horizontal="center" vertical="center"/>
    </xf>
    <xf numFmtId="0" fontId="2" fillId="4" borderId="21" xfId="3" applyFont="1" applyFill="1" applyBorder="1" applyAlignment="1">
      <alignment horizontal="center" vertical="center"/>
    </xf>
    <xf numFmtId="0" fontId="3" fillId="4" borderId="20" xfId="3" applyFont="1" applyFill="1" applyBorder="1" applyAlignment="1">
      <alignment horizontal="center" vertical="center"/>
    </xf>
    <xf numFmtId="0" fontId="3" fillId="4" borderId="24" xfId="3" applyFont="1" applyFill="1" applyBorder="1" applyAlignment="1">
      <alignment horizontal="center" vertical="center"/>
    </xf>
    <xf numFmtId="0" fontId="3" fillId="4" borderId="21" xfId="3" applyFont="1" applyFill="1" applyBorder="1" applyAlignment="1">
      <alignment horizontal="center" vertical="center"/>
    </xf>
    <xf numFmtId="0" fontId="11" fillId="2" borderId="1" xfId="3" applyFont="1" applyFill="1" applyBorder="1" applyAlignment="1">
      <alignment horizontal="center" vertical="center"/>
    </xf>
    <xf numFmtId="0" fontId="11" fillId="2" borderId="52" xfId="3" applyFont="1" applyFill="1" applyBorder="1" applyAlignment="1">
      <alignment horizontal="center" vertical="center"/>
    </xf>
    <xf numFmtId="0" fontId="11" fillId="2" borderId="2" xfId="3" applyFont="1" applyFill="1" applyBorder="1" applyAlignment="1">
      <alignment horizontal="center" vertical="center"/>
    </xf>
    <xf numFmtId="0" fontId="11" fillId="2" borderId="3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/>
    </xf>
    <xf numFmtId="0" fontId="11" fillId="2" borderId="5" xfId="3" applyFont="1" applyFill="1" applyBorder="1" applyAlignment="1">
      <alignment horizontal="center" vertical="center"/>
    </xf>
    <xf numFmtId="0" fontId="2" fillId="0" borderId="6" xfId="3" applyBorder="1" applyAlignment="1">
      <alignment horizontal="left"/>
    </xf>
    <xf numFmtId="0" fontId="2" fillId="0" borderId="8" xfId="3" applyBorder="1" applyAlignment="1">
      <alignment horizontal="left"/>
    </xf>
    <xf numFmtId="0" fontId="2" fillId="0" borderId="9" xfId="3" applyBorder="1" applyAlignment="1">
      <alignment horizontal="left"/>
    </xf>
    <xf numFmtId="0" fontId="13" fillId="11" borderId="1" xfId="0" applyFont="1" applyFill="1" applyBorder="1" applyAlignment="1">
      <alignment horizontal="center" vertical="center"/>
    </xf>
    <xf numFmtId="0" fontId="13" fillId="11" borderId="52" xfId="0" applyFont="1" applyFill="1" applyBorder="1" applyAlignment="1">
      <alignment horizontal="center" vertical="center"/>
    </xf>
    <xf numFmtId="0" fontId="13" fillId="11" borderId="2" xfId="0" applyFont="1" applyFill="1" applyBorder="1" applyAlignment="1">
      <alignment horizontal="center" vertical="center"/>
    </xf>
    <xf numFmtId="0" fontId="13" fillId="11" borderId="46" xfId="0" applyFont="1" applyFill="1" applyBorder="1" applyAlignment="1">
      <alignment horizontal="center" vertical="center"/>
    </xf>
    <xf numFmtId="0" fontId="13" fillId="11" borderId="0" xfId="0" applyFont="1" applyFill="1" applyBorder="1" applyAlignment="1">
      <alignment horizontal="center" vertical="center"/>
    </xf>
    <xf numFmtId="0" fontId="13" fillId="11" borderId="64" xfId="0" applyFont="1" applyFill="1" applyBorder="1" applyAlignment="1">
      <alignment horizontal="center" vertical="center"/>
    </xf>
    <xf numFmtId="0" fontId="13" fillId="11" borderId="3" xfId="0" applyFont="1" applyFill="1" applyBorder="1" applyAlignment="1">
      <alignment horizontal="center" vertical="center"/>
    </xf>
    <xf numFmtId="0" fontId="13" fillId="11" borderId="4" xfId="0" applyFont="1" applyFill="1" applyBorder="1" applyAlignment="1">
      <alignment horizontal="center" vertical="center"/>
    </xf>
    <xf numFmtId="0" fontId="13" fillId="11" borderId="5" xfId="0" applyFont="1" applyFill="1" applyBorder="1" applyAlignment="1">
      <alignment horizontal="center" vertical="center"/>
    </xf>
    <xf numFmtId="0" fontId="13" fillId="11" borderId="1" xfId="0" applyFont="1" applyFill="1" applyBorder="1" applyAlignment="1" applyProtection="1">
      <alignment horizontal="center" vertical="center"/>
    </xf>
    <xf numFmtId="0" fontId="13" fillId="11" borderId="52" xfId="0" applyFont="1" applyFill="1" applyBorder="1" applyAlignment="1" applyProtection="1">
      <alignment horizontal="center" vertical="center"/>
    </xf>
    <xf numFmtId="0" fontId="13" fillId="11" borderId="2" xfId="0" applyFont="1" applyFill="1" applyBorder="1" applyAlignment="1" applyProtection="1">
      <alignment horizontal="center" vertical="center"/>
    </xf>
    <xf numFmtId="0" fontId="13" fillId="11" borderId="46" xfId="0" applyFont="1" applyFill="1" applyBorder="1" applyAlignment="1" applyProtection="1">
      <alignment horizontal="center" vertical="center"/>
    </xf>
    <xf numFmtId="0" fontId="13" fillId="11" borderId="0" xfId="0" applyFont="1" applyFill="1" applyBorder="1" applyAlignment="1" applyProtection="1">
      <alignment horizontal="center" vertical="center"/>
    </xf>
    <xf numFmtId="0" fontId="13" fillId="11" borderId="64" xfId="0" applyFont="1" applyFill="1" applyBorder="1" applyAlignment="1" applyProtection="1">
      <alignment horizontal="center" vertical="center"/>
    </xf>
    <xf numFmtId="0" fontId="13" fillId="11" borderId="3" xfId="0" applyFont="1" applyFill="1" applyBorder="1" applyAlignment="1" applyProtection="1">
      <alignment horizontal="center" vertical="center"/>
    </xf>
    <xf numFmtId="0" fontId="13" fillId="11" borderId="4" xfId="0" applyFont="1" applyFill="1" applyBorder="1" applyAlignment="1" applyProtection="1">
      <alignment horizontal="center" vertical="center"/>
    </xf>
    <xf numFmtId="0" fontId="13" fillId="11" borderId="5" xfId="0" applyFont="1" applyFill="1" applyBorder="1" applyAlignment="1" applyProtection="1">
      <alignment horizontal="center" vertical="center"/>
    </xf>
    <xf numFmtId="0" fontId="2" fillId="0" borderId="1" xfId="3" applyBorder="1" applyAlignment="1">
      <alignment horizontal="center"/>
    </xf>
    <xf numFmtId="0" fontId="2" fillId="0" borderId="52" xfId="3" applyBorder="1" applyAlignment="1">
      <alignment horizontal="center"/>
    </xf>
    <xf numFmtId="0" fontId="2" fillId="0" borderId="2" xfId="3" applyBorder="1" applyAlignment="1">
      <alignment horizontal="center"/>
    </xf>
    <xf numFmtId="0" fontId="2" fillId="0" borderId="46" xfId="3" applyBorder="1" applyAlignment="1">
      <alignment horizontal="center"/>
    </xf>
    <xf numFmtId="0" fontId="2" fillId="0" borderId="0" xfId="3" applyBorder="1" applyAlignment="1">
      <alignment horizontal="center"/>
    </xf>
    <xf numFmtId="0" fontId="2" fillId="0" borderId="64" xfId="3" applyBorder="1" applyAlignment="1">
      <alignment horizontal="center"/>
    </xf>
    <xf numFmtId="0" fontId="2" fillId="0" borderId="3" xfId="3" applyBorder="1" applyAlignment="1">
      <alignment horizontal="center"/>
    </xf>
    <xf numFmtId="0" fontId="2" fillId="0" borderId="4" xfId="3" applyBorder="1" applyAlignment="1">
      <alignment horizontal="center"/>
    </xf>
    <xf numFmtId="0" fontId="2" fillId="0" borderId="5" xfId="3" applyBorder="1" applyAlignment="1">
      <alignment horizontal="center"/>
    </xf>
    <xf numFmtId="0" fontId="13" fillId="0" borderId="6" xfId="3" applyFont="1" applyFill="1" applyBorder="1" applyAlignment="1">
      <alignment horizontal="center" vertical="center"/>
    </xf>
    <xf numFmtId="0" fontId="13" fillId="0" borderId="8" xfId="3" applyFont="1" applyFill="1" applyBorder="1" applyAlignment="1">
      <alignment horizontal="center" vertical="center"/>
    </xf>
    <xf numFmtId="0" fontId="13" fillId="0" borderId="9" xfId="3" applyFont="1" applyFill="1" applyBorder="1" applyAlignment="1">
      <alignment horizontal="center" vertical="center"/>
    </xf>
    <xf numFmtId="0" fontId="13" fillId="0" borderId="10" xfId="3" applyFont="1" applyFill="1" applyBorder="1" applyAlignment="1">
      <alignment horizontal="center" vertical="center"/>
    </xf>
    <xf numFmtId="0" fontId="13" fillId="0" borderId="11" xfId="3" applyFont="1" applyFill="1" applyBorder="1" applyAlignment="1">
      <alignment horizontal="center" vertical="center"/>
    </xf>
    <xf numFmtId="0" fontId="13" fillId="0" borderId="12" xfId="3" applyFont="1" applyFill="1" applyBorder="1" applyAlignment="1">
      <alignment horizontal="center" vertical="center"/>
    </xf>
    <xf numFmtId="0" fontId="2" fillId="0" borderId="1" xfId="3" applyFill="1" applyBorder="1" applyAlignment="1">
      <alignment horizontal="center"/>
    </xf>
    <xf numFmtId="0" fontId="2" fillId="0" borderId="52" xfId="3" applyFill="1" applyBorder="1" applyAlignment="1">
      <alignment horizontal="center"/>
    </xf>
    <xf numFmtId="0" fontId="2" fillId="0" borderId="2" xfId="3" applyFill="1" applyBorder="1" applyAlignment="1">
      <alignment horizontal="center"/>
    </xf>
    <xf numFmtId="0" fontId="2" fillId="0" borderId="46" xfId="3" applyFill="1" applyBorder="1" applyAlignment="1">
      <alignment horizontal="center"/>
    </xf>
    <xf numFmtId="0" fontId="2" fillId="0" borderId="0" xfId="3" applyFill="1" applyBorder="1" applyAlignment="1">
      <alignment horizontal="center"/>
    </xf>
    <xf numFmtId="0" fontId="2" fillId="0" borderId="64" xfId="3" applyFill="1" applyBorder="1" applyAlignment="1">
      <alignment horizontal="center"/>
    </xf>
    <xf numFmtId="0" fontId="2" fillId="0" borderId="3" xfId="3" applyFill="1" applyBorder="1" applyAlignment="1">
      <alignment horizontal="center"/>
    </xf>
    <xf numFmtId="0" fontId="2" fillId="0" borderId="4" xfId="3" applyFill="1" applyBorder="1" applyAlignment="1">
      <alignment horizontal="center"/>
    </xf>
    <xf numFmtId="0" fontId="2" fillId="0" borderId="5" xfId="3" applyFill="1" applyBorder="1" applyAlignment="1">
      <alignment horizontal="center"/>
    </xf>
    <xf numFmtId="0" fontId="0" fillId="0" borderId="6" xfId="3" applyFont="1" applyBorder="1" applyAlignment="1">
      <alignment horizontal="left"/>
    </xf>
    <xf numFmtId="0" fontId="16" fillId="4" borderId="20" xfId="3" applyFont="1" applyFill="1" applyBorder="1" applyAlignment="1">
      <alignment horizontal="center" vertical="center"/>
    </xf>
    <xf numFmtId="0" fontId="16" fillId="4" borderId="24" xfId="3" applyFont="1" applyFill="1" applyBorder="1" applyAlignment="1">
      <alignment horizontal="center" vertical="center"/>
    </xf>
    <xf numFmtId="0" fontId="16" fillId="4" borderId="21" xfId="3" applyFont="1" applyFill="1" applyBorder="1" applyAlignment="1">
      <alignment horizontal="center" vertical="center"/>
    </xf>
    <xf numFmtId="0" fontId="37" fillId="4" borderId="1" xfId="3" applyFont="1" applyFill="1" applyBorder="1" applyAlignment="1">
      <alignment horizontal="center" vertical="center"/>
    </xf>
    <xf numFmtId="0" fontId="37" fillId="4" borderId="52" xfId="3" applyFont="1" applyFill="1" applyBorder="1" applyAlignment="1">
      <alignment horizontal="center" vertical="center"/>
    </xf>
    <xf numFmtId="0" fontId="37" fillId="4" borderId="2" xfId="3" applyFont="1" applyFill="1" applyBorder="1" applyAlignment="1">
      <alignment horizontal="center" vertical="center"/>
    </xf>
    <xf numFmtId="0" fontId="37" fillId="4" borderId="3" xfId="3" applyFont="1" applyFill="1" applyBorder="1" applyAlignment="1">
      <alignment horizontal="center" vertical="center"/>
    </xf>
    <xf numFmtId="0" fontId="37" fillId="4" borderId="4" xfId="3" applyFont="1" applyFill="1" applyBorder="1" applyAlignment="1">
      <alignment horizontal="center" vertical="center"/>
    </xf>
    <xf numFmtId="0" fontId="37" fillId="4" borderId="5" xfId="3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4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64" xfId="0" applyFont="1" applyBorder="1" applyAlignment="1">
      <alignment horizontal="center"/>
    </xf>
    <xf numFmtId="0" fontId="10" fillId="4" borderId="20" xfId="0" applyFont="1" applyFill="1" applyBorder="1" applyAlignment="1">
      <alignment horizontal="center" vertical="center"/>
    </xf>
    <xf numFmtId="0" fontId="10" fillId="4" borderId="24" xfId="0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center" vertical="center"/>
    </xf>
    <xf numFmtId="49" fontId="2" fillId="0" borderId="13" xfId="3" applyNumberFormat="1" applyFont="1" applyBorder="1" applyAlignment="1" applyProtection="1">
      <alignment horizontal="center"/>
      <protection locked="0"/>
    </xf>
    <xf numFmtId="49" fontId="2" fillId="0" borderId="14" xfId="3" applyNumberFormat="1" applyFont="1" applyBorder="1" applyAlignment="1" applyProtection="1">
      <alignment horizontal="center"/>
      <protection locked="0"/>
    </xf>
    <xf numFmtId="49" fontId="2" fillId="0" borderId="18" xfId="3" applyNumberFormat="1" applyFont="1" applyBorder="1" applyAlignment="1" applyProtection="1">
      <alignment horizontal="center"/>
      <protection locked="0"/>
    </xf>
    <xf numFmtId="49" fontId="2" fillId="0" borderId="10" xfId="3" applyNumberFormat="1" applyFont="1" applyBorder="1" applyAlignment="1" applyProtection="1">
      <alignment horizontal="center"/>
      <protection locked="0"/>
    </xf>
    <xf numFmtId="49" fontId="2" fillId="0" borderId="11" xfId="3" applyNumberFormat="1" applyFont="1" applyBorder="1" applyAlignment="1" applyProtection="1">
      <alignment horizontal="center"/>
      <protection locked="0"/>
    </xf>
    <xf numFmtId="49" fontId="2" fillId="0" borderId="12" xfId="3" applyNumberFormat="1" applyFont="1" applyBorder="1" applyAlignment="1" applyProtection="1">
      <alignment horizontal="center"/>
      <protection locked="0"/>
    </xf>
    <xf numFmtId="0" fontId="13" fillId="2" borderId="20" xfId="3" applyFont="1" applyFill="1" applyBorder="1" applyAlignment="1" applyProtection="1">
      <alignment horizontal="center" wrapText="1"/>
    </xf>
    <xf numFmtId="0" fontId="13" fillId="2" borderId="24" xfId="3" applyFont="1" applyFill="1" applyBorder="1" applyAlignment="1" applyProtection="1">
      <alignment horizontal="center" wrapText="1"/>
    </xf>
    <xf numFmtId="0" fontId="13" fillId="2" borderId="21" xfId="3" applyFont="1" applyFill="1" applyBorder="1" applyAlignment="1" applyProtection="1">
      <alignment horizontal="center" wrapText="1"/>
    </xf>
    <xf numFmtId="0" fontId="13" fillId="2" borderId="47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center" vertical="center" wrapText="1"/>
    </xf>
    <xf numFmtId="49" fontId="2" fillId="0" borderId="63" xfId="3" applyNumberFormat="1" applyFont="1" applyBorder="1" applyAlignment="1" applyProtection="1">
      <alignment horizontal="center"/>
      <protection locked="0"/>
    </xf>
    <xf numFmtId="49" fontId="2" fillId="0" borderId="43" xfId="3" applyNumberFormat="1" applyFont="1" applyBorder="1" applyAlignment="1" applyProtection="1">
      <alignment horizontal="center"/>
      <protection locked="0"/>
    </xf>
    <xf numFmtId="49" fontId="2" fillId="0" borderId="65" xfId="3" applyNumberFormat="1" applyFont="1" applyBorder="1" applyAlignment="1" applyProtection="1">
      <alignment horizontal="center"/>
      <protection locked="0"/>
    </xf>
    <xf numFmtId="49" fontId="2" fillId="0" borderId="15" xfId="3" applyNumberFormat="1" applyFont="1" applyBorder="1" applyAlignment="1" applyProtection="1">
      <alignment horizontal="center"/>
      <protection locked="0"/>
    </xf>
    <xf numFmtId="49" fontId="2" fillId="0" borderId="16" xfId="3" applyNumberFormat="1" applyFont="1" applyBorder="1" applyAlignment="1" applyProtection="1">
      <alignment horizontal="center"/>
      <protection locked="0"/>
    </xf>
    <xf numFmtId="49" fontId="2" fillId="0" borderId="22" xfId="3" applyNumberFormat="1" applyFont="1" applyBorder="1" applyAlignment="1" applyProtection="1">
      <alignment horizontal="center"/>
      <protection locked="0"/>
    </xf>
    <xf numFmtId="0" fontId="2" fillId="0" borderId="13" xfId="3" applyBorder="1" applyAlignment="1">
      <alignment horizontal="center"/>
    </xf>
    <xf numFmtId="0" fontId="2" fillId="0" borderId="14" xfId="3" applyBorder="1" applyAlignment="1">
      <alignment horizontal="center"/>
    </xf>
    <xf numFmtId="0" fontId="2" fillId="0" borderId="18" xfId="3" applyBorder="1" applyAlignment="1">
      <alignment horizontal="center"/>
    </xf>
    <xf numFmtId="0" fontId="12" fillId="0" borderId="13" xfId="0" applyFont="1" applyFill="1" applyBorder="1" applyAlignment="1" applyProtection="1">
      <alignment horizontal="center"/>
      <protection locked="0"/>
    </xf>
    <xf numFmtId="0" fontId="12" fillId="0" borderId="14" xfId="0" applyFont="1" applyFill="1" applyBorder="1" applyAlignment="1" applyProtection="1">
      <alignment horizontal="center"/>
      <protection locked="0"/>
    </xf>
    <xf numFmtId="0" fontId="12" fillId="0" borderId="18" xfId="0" applyFont="1" applyFill="1" applyBorder="1" applyAlignment="1" applyProtection="1">
      <alignment horizontal="center"/>
      <protection locked="0"/>
    </xf>
    <xf numFmtId="0" fontId="12" fillId="0" borderId="10" xfId="0" applyFont="1" applyFill="1" applyBorder="1" applyAlignment="1" applyProtection="1">
      <alignment horizontal="center"/>
      <protection locked="0"/>
    </xf>
    <xf numFmtId="0" fontId="12" fillId="0" borderId="11" xfId="0" applyFont="1" applyFill="1" applyBorder="1" applyAlignment="1" applyProtection="1">
      <alignment horizontal="center"/>
      <protection locked="0"/>
    </xf>
    <xf numFmtId="0" fontId="12" fillId="0" borderId="12" xfId="0" applyFont="1" applyFill="1" applyBorder="1" applyAlignment="1" applyProtection="1">
      <alignment horizontal="center"/>
      <protection locked="0"/>
    </xf>
    <xf numFmtId="49" fontId="13" fillId="4" borderId="6" xfId="3" applyNumberFormat="1" applyFont="1" applyFill="1" applyBorder="1" applyAlignment="1" applyProtection="1">
      <alignment horizontal="center"/>
      <protection locked="0"/>
    </xf>
    <xf numFmtId="49" fontId="13" fillId="4" borderId="8" xfId="3" applyNumberFormat="1" applyFont="1" applyFill="1" applyBorder="1" applyAlignment="1" applyProtection="1">
      <alignment horizontal="center"/>
      <protection locked="0"/>
    </xf>
    <xf numFmtId="49" fontId="13" fillId="4" borderId="9" xfId="3" applyNumberFormat="1" applyFont="1" applyFill="1" applyBorder="1" applyAlignment="1" applyProtection="1">
      <alignment horizontal="center"/>
      <protection locked="0"/>
    </xf>
    <xf numFmtId="49" fontId="13" fillId="0" borderId="13" xfId="3" applyNumberFormat="1" applyFont="1" applyFill="1" applyBorder="1" applyAlignment="1" applyProtection="1">
      <alignment horizontal="center"/>
      <protection locked="0"/>
    </xf>
    <xf numFmtId="49" fontId="13" fillId="0" borderId="14" xfId="3" applyNumberFormat="1" applyFont="1" applyFill="1" applyBorder="1" applyAlignment="1" applyProtection="1">
      <alignment horizontal="center"/>
      <protection locked="0"/>
    </xf>
    <xf numFmtId="49" fontId="13" fillId="0" borderId="18" xfId="3" applyNumberFormat="1" applyFont="1" applyFill="1" applyBorder="1" applyAlignment="1" applyProtection="1">
      <alignment horizontal="center"/>
      <protection locked="0"/>
    </xf>
    <xf numFmtId="165" fontId="35" fillId="4" borderId="24" xfId="3" applyNumberFormat="1" applyFont="1" applyFill="1" applyBorder="1" applyAlignment="1" applyProtection="1">
      <alignment horizontal="center" vertical="center"/>
    </xf>
    <xf numFmtId="165" fontId="35" fillId="4" borderId="21" xfId="3" applyNumberFormat="1" applyFont="1" applyFill="1" applyBorder="1" applyAlignment="1" applyProtection="1">
      <alignment horizontal="center" vertical="center"/>
    </xf>
    <xf numFmtId="0" fontId="12" fillId="0" borderId="3" xfId="0" applyFont="1" applyFill="1" applyBorder="1" applyAlignment="1" applyProtection="1">
      <alignment horizontal="center"/>
      <protection locked="0"/>
    </xf>
    <xf numFmtId="0" fontId="12" fillId="0" borderId="4" xfId="0" applyFont="1" applyFill="1" applyBorder="1" applyAlignment="1" applyProtection="1">
      <alignment horizontal="center"/>
      <protection locked="0"/>
    </xf>
    <xf numFmtId="0" fontId="12" fillId="0" borderId="5" xfId="0" applyFont="1" applyFill="1" applyBorder="1" applyAlignment="1" applyProtection="1">
      <alignment horizontal="center"/>
      <protection locked="0"/>
    </xf>
    <xf numFmtId="0" fontId="12" fillId="0" borderId="46" xfId="0" applyFont="1" applyFill="1" applyBorder="1" applyAlignment="1" applyProtection="1">
      <alignment horizontal="center"/>
      <protection locked="0"/>
    </xf>
    <xf numFmtId="0" fontId="12" fillId="0" borderId="0" xfId="0" applyFont="1" applyFill="1" applyBorder="1" applyAlignment="1" applyProtection="1">
      <alignment horizontal="center"/>
      <protection locked="0"/>
    </xf>
    <xf numFmtId="0" fontId="12" fillId="0" borderId="64" xfId="0" applyFont="1" applyFill="1" applyBorder="1" applyAlignment="1" applyProtection="1">
      <alignment horizontal="center"/>
      <protection locked="0"/>
    </xf>
    <xf numFmtId="0" fontId="7" fillId="4" borderId="20" xfId="0" applyFont="1" applyFill="1" applyBorder="1" applyAlignment="1" applyProtection="1">
      <alignment horizontal="center" vertical="center"/>
    </xf>
    <xf numFmtId="0" fontId="7" fillId="4" borderId="24" xfId="0" applyFont="1" applyFill="1" applyBorder="1" applyAlignment="1" applyProtection="1">
      <alignment horizontal="center" vertical="center"/>
    </xf>
    <xf numFmtId="0" fontId="7" fillId="4" borderId="2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/>
      <protection locked="0"/>
    </xf>
    <xf numFmtId="0" fontId="12" fillId="0" borderId="52" xfId="0" applyFont="1" applyFill="1" applyBorder="1" applyAlignment="1" applyProtection="1">
      <alignment horizontal="center"/>
      <protection locked="0"/>
    </xf>
    <xf numFmtId="0" fontId="12" fillId="0" borderId="2" xfId="0" applyFont="1" applyFill="1" applyBorder="1" applyAlignment="1" applyProtection="1">
      <alignment horizontal="center"/>
      <protection locked="0"/>
    </xf>
    <xf numFmtId="49" fontId="16" fillId="6" borderId="24" xfId="0" applyNumberFormat="1" applyFont="1" applyFill="1" applyBorder="1" applyAlignment="1" applyProtection="1">
      <alignment horizontal="left" wrapText="1"/>
      <protection locked="0"/>
    </xf>
    <xf numFmtId="49" fontId="16" fillId="6" borderId="45" xfId="0" applyNumberFormat="1" applyFont="1" applyFill="1" applyBorder="1" applyAlignment="1" applyProtection="1">
      <alignment horizontal="left" wrapText="1"/>
      <protection locked="0"/>
    </xf>
    <xf numFmtId="49" fontId="16" fillId="6" borderId="27" xfId="0" applyNumberFormat="1" applyFont="1" applyFill="1" applyBorder="1" applyAlignment="1" applyProtection="1"/>
    <xf numFmtId="49" fontId="16" fillId="6" borderId="44" xfId="0" applyNumberFormat="1" applyFont="1" applyFill="1" applyBorder="1" applyAlignment="1" applyProtection="1"/>
    <xf numFmtId="49" fontId="16" fillId="7" borderId="20" xfId="0" applyNumberFormat="1" applyFont="1" applyFill="1" applyBorder="1" applyAlignment="1" applyProtection="1">
      <protection locked="0"/>
    </xf>
    <xf numFmtId="49" fontId="16" fillId="7" borderId="45" xfId="0" applyNumberFormat="1" applyFont="1" applyFill="1" applyBorder="1" applyAlignment="1" applyProtection="1">
      <protection locked="0"/>
    </xf>
    <xf numFmtId="49" fontId="16" fillId="7" borderId="20" xfId="0" applyNumberFormat="1" applyFont="1" applyFill="1" applyBorder="1" applyAlignment="1" applyProtection="1"/>
    <xf numFmtId="49" fontId="16" fillId="7" borderId="45" xfId="0" applyNumberFormat="1" applyFont="1" applyFill="1" applyBorder="1" applyAlignment="1" applyProtection="1"/>
    <xf numFmtId="49" fontId="16" fillId="6" borderId="20" xfId="0" applyNumberFormat="1" applyFont="1" applyFill="1" applyBorder="1" applyAlignment="1" applyProtection="1">
      <alignment horizontal="left"/>
      <protection locked="0"/>
    </xf>
    <xf numFmtId="49" fontId="16" fillId="6" borderId="45" xfId="0" applyNumberFormat="1" applyFont="1" applyFill="1" applyBorder="1" applyAlignment="1" applyProtection="1">
      <alignment horizontal="left"/>
      <protection locked="0"/>
    </xf>
    <xf numFmtId="49" fontId="3" fillId="6" borderId="28" xfId="0" applyNumberFormat="1" applyFont="1" applyFill="1" applyBorder="1" applyAlignment="1" applyProtection="1">
      <protection locked="0"/>
    </xf>
    <xf numFmtId="0" fontId="16" fillId="6" borderId="28" xfId="0" applyFont="1" applyFill="1" applyBorder="1" applyAlignment="1" applyProtection="1"/>
    <xf numFmtId="49" fontId="16" fillId="6" borderId="50" xfId="0" applyNumberFormat="1" applyFont="1" applyFill="1" applyBorder="1" applyAlignment="1" applyProtection="1">
      <protection locked="0"/>
    </xf>
    <xf numFmtId="49" fontId="16" fillId="6" borderId="28" xfId="0" applyNumberFormat="1" applyFont="1" applyFill="1" applyBorder="1" applyAlignment="1" applyProtection="1">
      <protection locked="0"/>
    </xf>
    <xf numFmtId="49" fontId="16" fillId="7" borderId="29" xfId="0" applyNumberFormat="1" applyFont="1" applyFill="1" applyBorder="1" applyAlignment="1" applyProtection="1"/>
    <xf numFmtId="49" fontId="16" fillId="6" borderId="50" xfId="0" applyNumberFormat="1" applyFont="1" applyFill="1" applyBorder="1" applyAlignment="1" applyProtection="1"/>
    <xf numFmtId="0" fontId="14" fillId="4" borderId="13" xfId="0" applyFont="1" applyFill="1" applyBorder="1" applyAlignment="1" applyProtection="1">
      <alignment horizontal="center" wrapText="1"/>
    </xf>
    <xf numFmtId="0" fontId="14" fillId="4" borderId="36" xfId="0" applyFont="1" applyFill="1" applyBorder="1" applyAlignment="1" applyProtection="1">
      <alignment horizontal="center" wrapText="1"/>
    </xf>
    <xf numFmtId="0" fontId="11" fillId="2" borderId="29" xfId="0" applyFont="1" applyFill="1" applyBorder="1" applyAlignment="1">
      <alignment horizontal="right"/>
    </xf>
    <xf numFmtId="0" fontId="11" fillId="2" borderId="21" xfId="0" applyFont="1" applyFill="1" applyBorder="1" applyAlignment="1">
      <alignment horizontal="right"/>
    </xf>
    <xf numFmtId="0" fontId="1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11" fillId="4" borderId="37" xfId="0" applyFont="1" applyFill="1" applyBorder="1" applyAlignment="1">
      <alignment horizontal="right"/>
    </xf>
    <xf numFmtId="0" fontId="11" fillId="4" borderId="18" xfId="0" applyFont="1" applyFill="1" applyBorder="1" applyAlignment="1">
      <alignment horizontal="right"/>
    </xf>
    <xf numFmtId="0" fontId="14" fillId="3" borderId="13" xfId="0" applyFont="1" applyFill="1" applyBorder="1" applyAlignment="1" applyProtection="1">
      <alignment horizontal="center"/>
      <protection locked="0"/>
    </xf>
    <xf numFmtId="0" fontId="14" fillId="3" borderId="14" xfId="0" applyFont="1" applyFill="1" applyBorder="1" applyAlignment="1" applyProtection="1">
      <alignment horizontal="center"/>
      <protection locked="0"/>
    </xf>
    <xf numFmtId="0" fontId="14" fillId="4" borderId="13" xfId="0" applyFont="1" applyFill="1" applyBorder="1" applyAlignment="1" applyProtection="1">
      <alignment horizontal="center"/>
    </xf>
    <xf numFmtId="0" fontId="14" fillId="4" borderId="36" xfId="0" applyFont="1" applyFill="1" applyBorder="1" applyAlignment="1" applyProtection="1">
      <alignment horizontal="center"/>
    </xf>
    <xf numFmtId="0" fontId="11" fillId="4" borderId="56" xfId="0" applyFont="1" applyFill="1" applyBorder="1" applyAlignment="1">
      <alignment horizontal="right"/>
    </xf>
    <xf numFmtId="0" fontId="11" fillId="4" borderId="12" xfId="0" applyFont="1" applyFill="1" applyBorder="1" applyAlignment="1">
      <alignment horizontal="right"/>
    </xf>
    <xf numFmtId="0" fontId="13" fillId="4" borderId="20" xfId="0" applyFont="1" applyFill="1" applyBorder="1" applyAlignment="1">
      <alignment horizontal="left"/>
    </xf>
    <xf numFmtId="0" fontId="13" fillId="4" borderId="24" xfId="0" applyFont="1" applyFill="1" applyBorder="1" applyAlignment="1">
      <alignment horizontal="left"/>
    </xf>
    <xf numFmtId="0" fontId="13" fillId="4" borderId="45" xfId="0" applyFont="1" applyFill="1" applyBorder="1" applyAlignment="1">
      <alignment horizontal="left"/>
    </xf>
    <xf numFmtId="0" fontId="13" fillId="6" borderId="29" xfId="0" applyFont="1" applyFill="1" applyBorder="1" applyAlignment="1">
      <alignment horizontal="center" wrapText="1"/>
    </xf>
    <xf numFmtId="0" fontId="13" fillId="6" borderId="21" xfId="0" applyFont="1" applyFill="1" applyBorder="1" applyAlignment="1">
      <alignment horizontal="center" wrapText="1"/>
    </xf>
    <xf numFmtId="0" fontId="16" fillId="6" borderId="44" xfId="0" applyFont="1" applyFill="1" applyBorder="1" applyAlignment="1" applyProtection="1"/>
    <xf numFmtId="0" fontId="14" fillId="0" borderId="10" xfId="0" applyFont="1" applyBorder="1" applyAlignment="1" applyProtection="1">
      <alignment horizontal="center" wrapText="1"/>
      <protection locked="0"/>
    </xf>
    <xf numFmtId="0" fontId="14" fillId="0" borderId="11" xfId="0" applyFont="1" applyBorder="1" applyAlignment="1" applyProtection="1">
      <alignment horizontal="center" wrapText="1"/>
      <protection locked="0"/>
    </xf>
    <xf numFmtId="0" fontId="14" fillId="4" borderId="10" xfId="0" applyFont="1" applyFill="1" applyBorder="1" applyAlignment="1" applyProtection="1">
      <alignment horizontal="center" wrapText="1"/>
    </xf>
    <xf numFmtId="0" fontId="14" fillId="4" borderId="55" xfId="0" applyFont="1" applyFill="1" applyBorder="1" applyAlignment="1" applyProtection="1">
      <alignment horizontal="center" wrapText="1"/>
    </xf>
    <xf numFmtId="0" fontId="0" fillId="0" borderId="43" xfId="0" applyBorder="1" applyAlignment="1">
      <alignment horizontal="left" vertical="center"/>
    </xf>
    <xf numFmtId="0" fontId="0" fillId="0" borderId="43" xfId="0" applyFont="1" applyBorder="1" applyAlignment="1">
      <alignment horizontal="left" vertical="center"/>
    </xf>
    <xf numFmtId="0" fontId="0" fillId="0" borderId="42" xfId="0" applyFont="1" applyBorder="1" applyAlignment="1">
      <alignment horizontal="left" vertical="center"/>
    </xf>
    <xf numFmtId="0" fontId="5" fillId="0" borderId="0" xfId="0" applyFont="1" applyBorder="1" applyAlignment="1">
      <alignment horizontal="center"/>
    </xf>
    <xf numFmtId="0" fontId="11" fillId="2" borderId="59" xfId="0" applyFont="1" applyFill="1" applyBorder="1" applyAlignment="1">
      <alignment horizontal="right"/>
    </xf>
    <xf numFmtId="0" fontId="11" fillId="4" borderId="5" xfId="0" applyFont="1" applyFill="1" applyBorder="1" applyAlignment="1">
      <alignment horizontal="right"/>
    </xf>
    <xf numFmtId="0" fontId="11" fillId="4" borderId="10" xfId="0" applyFont="1" applyFill="1" applyBorder="1" applyAlignment="1">
      <alignment horizontal="center"/>
    </xf>
    <xf numFmtId="0" fontId="11" fillId="4" borderId="55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11" fillId="0" borderId="4" xfId="0" applyFont="1" applyBorder="1" applyAlignment="1">
      <alignment horizontal="left"/>
    </xf>
    <xf numFmtId="0" fontId="11" fillId="0" borderId="71" xfId="0" applyFont="1" applyBorder="1" applyAlignment="1">
      <alignment horizontal="left"/>
    </xf>
    <xf numFmtId="0" fontId="10" fillId="2" borderId="62" xfId="0" applyFont="1" applyFill="1" applyBorder="1" applyAlignment="1" applyProtection="1">
      <alignment horizontal="right"/>
    </xf>
    <xf numFmtId="0" fontId="12" fillId="2" borderId="2" xfId="0" applyFont="1" applyFill="1" applyBorder="1" applyAlignment="1" applyProtection="1">
      <alignment horizontal="right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9" fillId="0" borderId="48" xfId="0" applyNumberFormat="1" applyFont="1" applyFill="1" applyBorder="1" applyAlignment="1" applyProtection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48" fillId="0" borderId="48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11" fillId="0" borderId="48" xfId="0" applyFont="1" applyFill="1" applyBorder="1" applyAlignment="1">
      <alignment horizontal="left"/>
    </xf>
    <xf numFmtId="0" fontId="14" fillId="3" borderId="1" xfId="0" applyFont="1" applyFill="1" applyBorder="1" applyAlignment="1" applyProtection="1">
      <alignment horizontal="center"/>
      <protection locked="0"/>
    </xf>
    <xf numFmtId="0" fontId="14" fillId="3" borderId="52" xfId="0" applyFont="1" applyFill="1" applyBorder="1" applyAlignment="1" applyProtection="1">
      <alignment horizontal="center"/>
      <protection locked="0"/>
    </xf>
    <xf numFmtId="0" fontId="14" fillId="3" borderId="2" xfId="0" applyFont="1" applyFill="1" applyBorder="1" applyAlignment="1" applyProtection="1">
      <alignment horizontal="center"/>
      <protection locked="0"/>
    </xf>
    <xf numFmtId="0" fontId="14" fillId="3" borderId="15" xfId="0" applyFont="1" applyFill="1" applyBorder="1" applyAlignment="1" applyProtection="1">
      <alignment horizontal="center"/>
      <protection locked="0"/>
    </xf>
    <xf numFmtId="0" fontId="14" fillId="3" borderId="16" xfId="0" applyFont="1" applyFill="1" applyBorder="1" applyAlignment="1" applyProtection="1">
      <alignment horizontal="center"/>
      <protection locked="0"/>
    </xf>
    <xf numFmtId="0" fontId="14" fillId="3" borderId="22" xfId="0" applyFont="1" applyFill="1" applyBorder="1" applyAlignment="1" applyProtection="1">
      <alignment horizontal="center"/>
      <protection locked="0"/>
    </xf>
    <xf numFmtId="0" fontId="11" fillId="4" borderId="7" xfId="0" applyFont="1" applyFill="1" applyBorder="1" applyAlignment="1">
      <alignment horizontal="right"/>
    </xf>
    <xf numFmtId="0" fontId="11" fillId="4" borderId="9" xfId="0" applyFont="1" applyFill="1" applyBorder="1" applyAlignment="1">
      <alignment horizontal="right"/>
    </xf>
    <xf numFmtId="0" fontId="14" fillId="0" borderId="13" xfId="0" applyFont="1" applyBorder="1" applyAlignment="1" applyProtection="1">
      <alignment horizontal="center"/>
      <protection locked="0"/>
    </xf>
    <xf numFmtId="0" fontId="14" fillId="0" borderId="14" xfId="0" applyFont="1" applyBorder="1" applyAlignment="1" applyProtection="1">
      <alignment horizontal="center"/>
      <protection locked="0"/>
    </xf>
    <xf numFmtId="0" fontId="11" fillId="4" borderId="15" xfId="0" applyFont="1" applyFill="1" applyBorder="1" applyAlignment="1">
      <alignment horizontal="left" vertical="center"/>
    </xf>
    <xf numFmtId="0" fontId="11" fillId="4" borderId="31" xfId="0" applyFont="1" applyFill="1" applyBorder="1" applyAlignment="1">
      <alignment horizontal="left" vertical="center"/>
    </xf>
    <xf numFmtId="0" fontId="14" fillId="0" borderId="13" xfId="0" applyFont="1" applyFill="1" applyBorder="1" applyAlignment="1" applyProtection="1">
      <alignment horizontal="center"/>
      <protection locked="0"/>
    </xf>
    <xf numFmtId="0" fontId="14" fillId="0" borderId="14" xfId="0" applyFont="1" applyFill="1" applyBorder="1" applyAlignment="1" applyProtection="1">
      <alignment horizontal="center"/>
      <protection locked="0"/>
    </xf>
    <xf numFmtId="0" fontId="11" fillId="2" borderId="32" xfId="0" applyFont="1" applyFill="1" applyBorder="1" applyAlignment="1">
      <alignment horizontal="right"/>
    </xf>
    <xf numFmtId="0" fontId="11" fillId="4" borderId="22" xfId="0" applyFont="1" applyFill="1" applyBorder="1" applyAlignment="1">
      <alignment horizontal="right"/>
    </xf>
    <xf numFmtId="0" fontId="14" fillId="3" borderId="13" xfId="0" applyFont="1" applyFill="1" applyBorder="1" applyAlignment="1" applyProtection="1">
      <alignment horizontal="center" wrapText="1"/>
      <protection locked="0"/>
    </xf>
    <xf numFmtId="0" fontId="14" fillId="3" borderId="14" xfId="0" applyFont="1" applyFill="1" applyBorder="1" applyAlignment="1" applyProtection="1">
      <alignment horizontal="center" wrapText="1"/>
      <protection locked="0"/>
    </xf>
    <xf numFmtId="0" fontId="14" fillId="0" borderId="13" xfId="1" applyNumberFormat="1" applyFont="1" applyBorder="1" applyAlignment="1" applyProtection="1">
      <alignment horizontal="center"/>
      <protection locked="0"/>
    </xf>
    <xf numFmtId="0" fontId="14" fillId="0" borderId="14" xfId="1" applyNumberFormat="1" applyFont="1" applyBorder="1" applyAlignment="1" applyProtection="1">
      <alignment horizontal="center"/>
      <protection locked="0"/>
    </xf>
    <xf numFmtId="0" fontId="11" fillId="4" borderId="10" xfId="0" applyFont="1" applyFill="1" applyBorder="1" applyAlignment="1">
      <alignment horizontal="left" vertical="center"/>
    </xf>
    <xf numFmtId="0" fontId="11" fillId="4" borderId="55" xfId="0" applyFont="1" applyFill="1" applyBorder="1" applyAlignment="1">
      <alignment horizontal="left" vertical="center"/>
    </xf>
    <xf numFmtId="0" fontId="15" fillId="4" borderId="56" xfId="0" applyFont="1" applyFill="1" applyBorder="1" applyAlignment="1">
      <alignment horizontal="right"/>
    </xf>
    <xf numFmtId="0" fontId="15" fillId="4" borderId="12" xfId="0" applyFont="1" applyFill="1" applyBorder="1" applyAlignment="1">
      <alignment horizontal="right"/>
    </xf>
  </cellXfs>
  <cellStyles count="4">
    <cellStyle name="Hyperlink" xfId="2" builtinId="8"/>
    <cellStyle name="Normal" xfId="0" builtinId="0"/>
    <cellStyle name="Normal 2" xfId="3" xr:uid="{00000000-0005-0000-0000-000002000000}"/>
    <cellStyle name="Percent" xfId="1" builtinId="5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2574388</xdr:colOff>
      <xdr:row>2039</xdr:row>
      <xdr:rowOff>17977</xdr:rowOff>
    </xdr:from>
    <xdr:to>
      <xdr:col>4</xdr:col>
      <xdr:colOff>0</xdr:colOff>
      <xdr:row>2050</xdr:row>
      <xdr:rowOff>81282</xdr:rowOff>
    </xdr:to>
    <xdr:pic>
      <xdr:nvPicPr>
        <xdr:cNvPr id="2" name="Picture 14" descr="TRUNK SUPPO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99" r="34375" b="35286"/>
        <a:stretch>
          <a:fillRect/>
        </a:stretch>
      </xdr:blipFill>
      <xdr:spPr bwMode="auto">
        <a:xfrm>
          <a:off x="4747065" y="53428316"/>
          <a:ext cx="1692812" cy="1868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43769</xdr:colOff>
      <xdr:row>0</xdr:row>
      <xdr:rowOff>0</xdr:rowOff>
    </xdr:from>
    <xdr:to>
      <xdr:col>2</xdr:col>
      <xdr:colOff>289953</xdr:colOff>
      <xdr:row>1</xdr:row>
      <xdr:rowOff>7034</xdr:rowOff>
    </xdr:to>
    <xdr:sp macro="" textlink="">
      <xdr:nvSpPr>
        <xdr:cNvPr id="3" name="AutoShape 2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697917" y="0"/>
          <a:ext cx="246184" cy="175846"/>
        </a:xfrm>
        <a:prstGeom prst="leftArrow">
          <a:avLst>
            <a:gd name="adj1" fmla="val 50000"/>
            <a:gd name="adj2" fmla="val 72042"/>
          </a:avLst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949569</xdr:colOff>
      <xdr:row>1622</xdr:row>
      <xdr:rowOff>147711</xdr:rowOff>
    </xdr:from>
    <xdr:to>
      <xdr:col>3</xdr:col>
      <xdr:colOff>2982351</xdr:colOff>
      <xdr:row>1631</xdr:row>
      <xdr:rowOff>7034</xdr:rowOff>
    </xdr:to>
    <xdr:pic>
      <xdr:nvPicPr>
        <xdr:cNvPr id="4" name="Picture 3" descr="FIGURE - SEATED SID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92" t="7225" r="12500" b="6084"/>
        <a:stretch>
          <a:fillRect/>
        </a:stretch>
      </xdr:blipFill>
      <xdr:spPr bwMode="auto">
        <a:xfrm>
          <a:off x="3130061" y="6098345"/>
          <a:ext cx="203278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1667022</xdr:colOff>
      <xdr:row>1654</xdr:row>
      <xdr:rowOff>61560</xdr:rowOff>
    </xdr:from>
    <xdr:to>
      <xdr:col>5</xdr:col>
      <xdr:colOff>302455</xdr:colOff>
      <xdr:row>1666</xdr:row>
      <xdr:rowOff>170194</xdr:rowOff>
    </xdr:to>
    <xdr:pic>
      <xdr:nvPicPr>
        <xdr:cNvPr id="5" name="Picture 4" descr="CHAIR DIMS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21024" r="3542" b="22641"/>
        <a:stretch>
          <a:fillRect/>
        </a:stretch>
      </xdr:blipFill>
      <xdr:spPr bwMode="auto">
        <a:xfrm>
          <a:off x="3785382" y="24285540"/>
          <a:ext cx="3184573" cy="2943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1962443</xdr:colOff>
      <xdr:row>1883</xdr:row>
      <xdr:rowOff>39076</xdr:rowOff>
    </xdr:from>
    <xdr:to>
      <xdr:col>5</xdr:col>
      <xdr:colOff>2345</xdr:colOff>
      <xdr:row>1894</xdr:row>
      <xdr:rowOff>54708</xdr:rowOff>
    </xdr:to>
    <xdr:pic>
      <xdr:nvPicPr>
        <xdr:cNvPr id="6" name="Picture 5" descr="SEAT - ASYM LEF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7" t="14449" r="3125" b="19391"/>
        <a:stretch>
          <a:fillRect/>
        </a:stretch>
      </xdr:blipFill>
      <xdr:spPr bwMode="auto">
        <a:xfrm>
          <a:off x="4135120" y="34301723"/>
          <a:ext cx="2705686" cy="1820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1266092</xdr:colOff>
      <xdr:row>1895</xdr:row>
      <xdr:rowOff>62522</xdr:rowOff>
    </xdr:from>
    <xdr:to>
      <xdr:col>6</xdr:col>
      <xdr:colOff>112542</xdr:colOff>
      <xdr:row>1906</xdr:row>
      <xdr:rowOff>23446</xdr:rowOff>
    </xdr:to>
    <xdr:pic>
      <xdr:nvPicPr>
        <xdr:cNvPr id="7" name="Picture 6" descr="SEAT - ASYM RIGHT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86" t="15019" r="6424" b="23193"/>
        <a:stretch>
          <a:fillRect/>
        </a:stretch>
      </xdr:blipFill>
      <xdr:spPr bwMode="auto">
        <a:xfrm>
          <a:off x="3438769" y="36239938"/>
          <a:ext cx="3840481" cy="1766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1955995</xdr:colOff>
      <xdr:row>1919</xdr:row>
      <xdr:rowOff>86559</xdr:rowOff>
    </xdr:from>
    <xdr:to>
      <xdr:col>4</xdr:col>
      <xdr:colOff>307145</xdr:colOff>
      <xdr:row>1930</xdr:row>
      <xdr:rowOff>45720</xdr:rowOff>
    </xdr:to>
    <xdr:pic>
      <xdr:nvPicPr>
        <xdr:cNvPr id="8" name="Picture 7" descr="SEAT - ANTI THRUST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5" t="4562" r="13194" b="7605"/>
        <a:stretch>
          <a:fillRect/>
        </a:stretch>
      </xdr:blipFill>
      <xdr:spPr bwMode="auto">
        <a:xfrm>
          <a:off x="4074355" y="368513559"/>
          <a:ext cx="2511670" cy="1719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1470074</xdr:colOff>
      <xdr:row>1669</xdr:row>
      <xdr:rowOff>167640</xdr:rowOff>
    </xdr:from>
    <xdr:to>
      <xdr:col>5</xdr:col>
      <xdr:colOff>114300</xdr:colOff>
      <xdr:row>1687</xdr:row>
      <xdr:rowOff>73789</xdr:rowOff>
    </xdr:to>
    <xdr:pic>
      <xdr:nvPicPr>
        <xdr:cNvPr id="9" name="Picture 8" descr="SEAT - CONTOUR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92" t="3423" r="3819"/>
        <a:stretch>
          <a:fillRect/>
        </a:stretch>
      </xdr:blipFill>
      <xdr:spPr bwMode="auto">
        <a:xfrm>
          <a:off x="3588434" y="8542020"/>
          <a:ext cx="3193366" cy="344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1878037</xdr:colOff>
      <xdr:row>1943</xdr:row>
      <xdr:rowOff>26573</xdr:rowOff>
    </xdr:from>
    <xdr:to>
      <xdr:col>4</xdr:col>
      <xdr:colOff>77372</xdr:colOff>
      <xdr:row>1954</xdr:row>
      <xdr:rowOff>75810</xdr:rowOff>
    </xdr:to>
    <xdr:pic>
      <xdr:nvPicPr>
        <xdr:cNvPr id="10" name="Picture 9" descr="BACK - T-MOD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52" t="2092" r="24306" b="5513"/>
        <a:stretch>
          <a:fillRect/>
        </a:stretch>
      </xdr:blipFill>
      <xdr:spPr bwMode="auto">
        <a:xfrm>
          <a:off x="4050714" y="41948296"/>
          <a:ext cx="2466535" cy="1854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2250831</xdr:colOff>
      <xdr:row>1955</xdr:row>
      <xdr:rowOff>35950</xdr:rowOff>
    </xdr:from>
    <xdr:to>
      <xdr:col>4</xdr:col>
      <xdr:colOff>63305</xdr:colOff>
      <xdr:row>1966</xdr:row>
      <xdr:rowOff>64086</xdr:rowOff>
    </xdr:to>
    <xdr:pic>
      <xdr:nvPicPr>
        <xdr:cNvPr id="11" name="Picture 10" descr="BACK - I-MOD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26" r="21701" b="3423"/>
        <a:stretch>
          <a:fillRect/>
        </a:stretch>
      </xdr:blipFill>
      <xdr:spPr bwMode="auto">
        <a:xfrm>
          <a:off x="4423508" y="43872442"/>
          <a:ext cx="2079674" cy="1833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2196122</xdr:colOff>
      <xdr:row>2003</xdr:row>
      <xdr:rowOff>56182</xdr:rowOff>
    </xdr:from>
    <xdr:to>
      <xdr:col>4</xdr:col>
      <xdr:colOff>211015</xdr:colOff>
      <xdr:row>2014</xdr:row>
      <xdr:rowOff>31098</xdr:rowOff>
    </xdr:to>
    <xdr:pic>
      <xdr:nvPicPr>
        <xdr:cNvPr id="12" name="Picture 11" descr="BACK - BIANGULAR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77" r="17014" b="5324"/>
        <a:stretch>
          <a:fillRect/>
        </a:stretch>
      </xdr:blipFill>
      <xdr:spPr bwMode="auto">
        <a:xfrm>
          <a:off x="4368799" y="49636982"/>
          <a:ext cx="2282093" cy="1780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2222695</xdr:colOff>
      <xdr:row>2015</xdr:row>
      <xdr:rowOff>70339</xdr:rowOff>
    </xdr:from>
    <xdr:to>
      <xdr:col>4</xdr:col>
      <xdr:colOff>119575</xdr:colOff>
      <xdr:row>2026</xdr:row>
      <xdr:rowOff>7621</xdr:rowOff>
    </xdr:to>
    <xdr:pic>
      <xdr:nvPicPr>
        <xdr:cNvPr id="13" name="Picture 12" descr="MEDIAL THIGH SUPPORT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55" t="6654" r="9549" b="12547"/>
        <a:stretch>
          <a:fillRect/>
        </a:stretch>
      </xdr:blipFill>
      <xdr:spPr bwMode="auto">
        <a:xfrm>
          <a:off x="4341055" y="26679379"/>
          <a:ext cx="2057400" cy="1697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2277957</xdr:colOff>
      <xdr:row>2027</xdr:row>
      <xdr:rowOff>39080</xdr:rowOff>
    </xdr:from>
    <xdr:to>
      <xdr:col>4</xdr:col>
      <xdr:colOff>70338</xdr:colOff>
      <xdr:row>2038</xdr:row>
      <xdr:rowOff>65643</xdr:rowOff>
    </xdr:to>
    <xdr:pic>
      <xdr:nvPicPr>
        <xdr:cNvPr id="14" name="Picture 13" descr="LATERAL THIGH SUPPORT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1" r="16145"/>
        <a:stretch>
          <a:fillRect/>
        </a:stretch>
      </xdr:blipFill>
      <xdr:spPr bwMode="auto">
        <a:xfrm>
          <a:off x="4450634" y="46954833"/>
          <a:ext cx="2059581" cy="1831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1828800</xdr:colOff>
      <xdr:row>1718</xdr:row>
      <xdr:rowOff>31263</xdr:rowOff>
    </xdr:from>
    <xdr:to>
      <xdr:col>5</xdr:col>
      <xdr:colOff>144780</xdr:colOff>
      <xdr:row>1725</xdr:row>
      <xdr:rowOff>152400</xdr:rowOff>
    </xdr:to>
    <xdr:pic>
      <xdr:nvPicPr>
        <xdr:cNvPr id="15" name="Picture 17" descr="ECB TALL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7160" y="331699383"/>
          <a:ext cx="2865120" cy="1507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1674055</xdr:colOff>
      <xdr:row>1727</xdr:row>
      <xdr:rowOff>93198</xdr:rowOff>
    </xdr:from>
    <xdr:to>
      <xdr:col>5</xdr:col>
      <xdr:colOff>189914</xdr:colOff>
      <xdr:row>1743</xdr:row>
      <xdr:rowOff>99060</xdr:rowOff>
    </xdr:to>
    <xdr:pic>
      <xdr:nvPicPr>
        <xdr:cNvPr id="16" name="Picture 18" descr="BACK - ERGO ADJ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t="-951" r="14063"/>
        <a:stretch>
          <a:fillRect/>
        </a:stretch>
      </xdr:blipFill>
      <xdr:spPr bwMode="auto">
        <a:xfrm>
          <a:off x="3792415" y="332911938"/>
          <a:ext cx="3064999" cy="3175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1880372</xdr:colOff>
      <xdr:row>1639</xdr:row>
      <xdr:rowOff>23447</xdr:rowOff>
    </xdr:from>
    <xdr:to>
      <xdr:col>4</xdr:col>
      <xdr:colOff>315745</xdr:colOff>
      <xdr:row>1652</xdr:row>
      <xdr:rowOff>218831</xdr:rowOff>
    </xdr:to>
    <xdr:pic>
      <xdr:nvPicPr>
        <xdr:cNvPr id="17" name="Picture 22" descr="seating set up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739"/>
        <a:stretch>
          <a:fillRect/>
        </a:stretch>
      </xdr:blipFill>
      <xdr:spPr bwMode="auto">
        <a:xfrm>
          <a:off x="4060864" y="6098345"/>
          <a:ext cx="270491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2001715</xdr:colOff>
      <xdr:row>1699</xdr:row>
      <xdr:rowOff>22860</xdr:rowOff>
    </xdr:from>
    <xdr:to>
      <xdr:col>5</xdr:col>
      <xdr:colOff>243840</xdr:colOff>
      <xdr:row>1706</xdr:row>
      <xdr:rowOff>167640</xdr:rowOff>
    </xdr:to>
    <xdr:pic>
      <xdr:nvPicPr>
        <xdr:cNvPr id="18" name="Picture 30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0075" y="327926700"/>
          <a:ext cx="2791265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1540412</xdr:colOff>
      <xdr:row>1871</xdr:row>
      <xdr:rowOff>91440</xdr:rowOff>
    </xdr:from>
    <xdr:to>
      <xdr:col>6</xdr:col>
      <xdr:colOff>147711</xdr:colOff>
      <xdr:row>1881</xdr:row>
      <xdr:rowOff>182880</xdr:rowOff>
    </xdr:to>
    <xdr:pic>
      <xdr:nvPicPr>
        <xdr:cNvPr id="19" name="Picture 31" descr="SEAT INSERT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7" t="12738" r="4167" b="25856"/>
        <a:stretch>
          <a:fillRect/>
        </a:stretch>
      </xdr:blipFill>
      <xdr:spPr bwMode="auto">
        <a:xfrm>
          <a:off x="3720904" y="7955280"/>
          <a:ext cx="360836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2124222</xdr:colOff>
      <xdr:row>1991</xdr:row>
      <xdr:rowOff>44550</xdr:rowOff>
    </xdr:from>
    <xdr:to>
      <xdr:col>4</xdr:col>
      <xdr:colOff>316523</xdr:colOff>
      <xdr:row>2002</xdr:row>
      <xdr:rowOff>65652</xdr:rowOff>
    </xdr:to>
    <xdr:pic>
      <xdr:nvPicPr>
        <xdr:cNvPr id="20" name="Picture 33" descr="BACK - LUMBAR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17" t="3232" r="21875" b="5893"/>
        <a:stretch>
          <a:fillRect/>
        </a:stretch>
      </xdr:blipFill>
      <xdr:spPr bwMode="auto">
        <a:xfrm>
          <a:off x="4296899" y="47710581"/>
          <a:ext cx="2459501" cy="1826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963637</xdr:colOff>
      <xdr:row>2159</xdr:row>
      <xdr:rowOff>91440</xdr:rowOff>
    </xdr:from>
    <xdr:to>
      <xdr:col>3</xdr:col>
      <xdr:colOff>2628900</xdr:colOff>
      <xdr:row>2169</xdr:row>
      <xdr:rowOff>159930</xdr:rowOff>
    </xdr:to>
    <xdr:pic>
      <xdr:nvPicPr>
        <xdr:cNvPr id="21" name="Picture 36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1997" y="406092660"/>
          <a:ext cx="1665263" cy="1668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2389163</xdr:colOff>
      <xdr:row>2147</xdr:row>
      <xdr:rowOff>75614</xdr:rowOff>
    </xdr:from>
    <xdr:to>
      <xdr:col>3</xdr:col>
      <xdr:colOff>3841652</xdr:colOff>
      <xdr:row>2158</xdr:row>
      <xdr:rowOff>33411</xdr:rowOff>
    </xdr:to>
    <xdr:pic>
      <xdr:nvPicPr>
        <xdr:cNvPr id="22" name="Picture 37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7523" y="404202314"/>
          <a:ext cx="1452489" cy="1718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1667022</xdr:colOff>
      <xdr:row>1632</xdr:row>
      <xdr:rowOff>70338</xdr:rowOff>
    </xdr:from>
    <xdr:to>
      <xdr:col>3</xdr:col>
      <xdr:colOff>2546252</xdr:colOff>
      <xdr:row>1634</xdr:row>
      <xdr:rowOff>147711</xdr:rowOff>
    </xdr:to>
    <xdr:pic>
      <xdr:nvPicPr>
        <xdr:cNvPr id="23" name="Picture 45" descr="foot width 1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71" t="39963" r="29535" b="45738"/>
        <a:stretch>
          <a:fillRect/>
        </a:stretch>
      </xdr:blipFill>
      <xdr:spPr bwMode="auto">
        <a:xfrm>
          <a:off x="3847514" y="6098345"/>
          <a:ext cx="8792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189914</xdr:colOff>
      <xdr:row>1623</xdr:row>
      <xdr:rowOff>84406</xdr:rowOff>
    </xdr:from>
    <xdr:to>
      <xdr:col>7</xdr:col>
      <xdr:colOff>119575</xdr:colOff>
      <xdr:row>1634</xdr:row>
      <xdr:rowOff>98474</xdr:rowOff>
    </xdr:to>
    <xdr:pic>
      <xdr:nvPicPr>
        <xdr:cNvPr id="24" name="Picture 43" descr="Body Diagram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9951" y="6098345"/>
          <a:ext cx="134346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2412609</xdr:colOff>
      <xdr:row>2051</xdr:row>
      <xdr:rowOff>21102</xdr:rowOff>
    </xdr:from>
    <xdr:to>
      <xdr:col>4</xdr:col>
      <xdr:colOff>267286</xdr:colOff>
      <xdr:row>2062</xdr:row>
      <xdr:rowOff>98474</xdr:rowOff>
    </xdr:to>
    <xdr:pic>
      <xdr:nvPicPr>
        <xdr:cNvPr id="25" name="Picture 19" descr="7750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"/>
        <a:stretch>
          <a:fillRect/>
        </a:stretch>
      </xdr:blipFill>
      <xdr:spPr bwMode="auto">
        <a:xfrm>
          <a:off x="4593101" y="11669151"/>
          <a:ext cx="212422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350404</xdr:colOff>
      <xdr:row>1841</xdr:row>
      <xdr:rowOff>160020</xdr:rowOff>
    </xdr:from>
    <xdr:to>
      <xdr:col>4</xdr:col>
      <xdr:colOff>213360</xdr:colOff>
      <xdr:row>1857</xdr:row>
      <xdr:rowOff>0</xdr:rowOff>
    </xdr:to>
    <xdr:pic>
      <xdr:nvPicPr>
        <xdr:cNvPr id="26" name="Picture 20" descr="3 PIECE HEADRES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8764" y="20025360"/>
          <a:ext cx="4023476" cy="300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2082018</xdr:colOff>
      <xdr:row>2063</xdr:row>
      <xdr:rowOff>58615</xdr:rowOff>
    </xdr:from>
    <xdr:to>
      <xdr:col>4</xdr:col>
      <xdr:colOff>213842</xdr:colOff>
      <xdr:row>2074</xdr:row>
      <xdr:rowOff>22860</xdr:rowOff>
    </xdr:to>
    <xdr:pic>
      <xdr:nvPicPr>
        <xdr:cNvPr id="27" name="Picture 21" descr="HEADEST EXTENSIO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80"/>
        <a:stretch>
          <a:fillRect/>
        </a:stretch>
      </xdr:blipFill>
      <xdr:spPr bwMode="auto">
        <a:xfrm>
          <a:off x="4200378" y="390979855"/>
          <a:ext cx="2292344" cy="172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1821180</xdr:colOff>
      <xdr:row>2075</xdr:row>
      <xdr:rowOff>45466</xdr:rowOff>
    </xdr:from>
    <xdr:to>
      <xdr:col>4</xdr:col>
      <xdr:colOff>361071</xdr:colOff>
      <xdr:row>2086</xdr:row>
      <xdr:rowOff>60373</xdr:rowOff>
    </xdr:to>
    <xdr:pic>
      <xdr:nvPicPr>
        <xdr:cNvPr id="28" name="Picture 41" descr="CHUBBY HEADREST PAD-1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9540" y="392841226"/>
          <a:ext cx="2700411" cy="1775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2011680</xdr:colOff>
      <xdr:row>2087</xdr:row>
      <xdr:rowOff>66235</xdr:rowOff>
    </xdr:from>
    <xdr:to>
      <xdr:col>4</xdr:col>
      <xdr:colOff>2345</xdr:colOff>
      <xdr:row>2098</xdr:row>
      <xdr:rowOff>3170</xdr:rowOff>
    </xdr:to>
    <xdr:pic>
      <xdr:nvPicPr>
        <xdr:cNvPr id="29" name="Picture 42" descr="CHUBBY HEADREST PAD-1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" y="394736515"/>
          <a:ext cx="2151185" cy="16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129540</xdr:colOff>
      <xdr:row>1822</xdr:row>
      <xdr:rowOff>191183</xdr:rowOff>
    </xdr:from>
    <xdr:to>
      <xdr:col>3</xdr:col>
      <xdr:colOff>3688079</xdr:colOff>
      <xdr:row>1837</xdr:row>
      <xdr:rowOff>38100</xdr:rowOff>
    </xdr:to>
    <xdr:pic>
      <xdr:nvPicPr>
        <xdr:cNvPr id="30" name="Picture 43" descr="CHUBBY HEADREST PAD-1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351831323"/>
          <a:ext cx="3558539" cy="2818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236220</xdr:colOff>
      <xdr:row>1745</xdr:row>
      <xdr:rowOff>183260</xdr:rowOff>
    </xdr:from>
    <xdr:to>
      <xdr:col>3</xdr:col>
      <xdr:colOff>2658208</xdr:colOff>
      <xdr:row>1762</xdr:row>
      <xdr:rowOff>160020</xdr:rowOff>
    </xdr:to>
    <xdr:pic>
      <xdr:nvPicPr>
        <xdr:cNvPr id="31" name="Picture 44" descr="EE6R Vest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0" y="336568160"/>
          <a:ext cx="2421988" cy="334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1765</xdr:row>
      <xdr:rowOff>38852</xdr:rowOff>
    </xdr:from>
    <xdr:to>
      <xdr:col>3</xdr:col>
      <xdr:colOff>3221502</xdr:colOff>
      <xdr:row>1782</xdr:row>
      <xdr:rowOff>7620</xdr:rowOff>
    </xdr:to>
    <xdr:pic>
      <xdr:nvPicPr>
        <xdr:cNvPr id="32" name="Picture 46" descr="EE6S Vest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060" y="340386152"/>
          <a:ext cx="2954802" cy="3336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3207434</xdr:colOff>
      <xdr:row>1748</xdr:row>
      <xdr:rowOff>98474</xdr:rowOff>
    </xdr:from>
    <xdr:to>
      <xdr:col>8</xdr:col>
      <xdr:colOff>0</xdr:colOff>
      <xdr:row>1763</xdr:row>
      <xdr:rowOff>112542</xdr:rowOff>
    </xdr:to>
    <xdr:pic>
      <xdr:nvPicPr>
        <xdr:cNvPr id="33" name="Picture 46" descr="EE6R Vest Chart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5794" y="337123454"/>
          <a:ext cx="3010486" cy="2490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3657600</xdr:colOff>
      <xdr:row>1764</xdr:row>
      <xdr:rowOff>165882</xdr:rowOff>
    </xdr:from>
    <xdr:to>
      <xdr:col>8</xdr:col>
      <xdr:colOff>0</xdr:colOff>
      <xdr:row>1781</xdr:row>
      <xdr:rowOff>144780</xdr:rowOff>
    </xdr:to>
    <xdr:pic>
      <xdr:nvPicPr>
        <xdr:cNvPr id="34" name="Picture 47" descr="EE6S Vest Chart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5960" y="340315062"/>
          <a:ext cx="2560320" cy="334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133643</xdr:colOff>
      <xdr:row>1783</xdr:row>
      <xdr:rowOff>42203</xdr:rowOff>
    </xdr:from>
    <xdr:to>
      <xdr:col>3</xdr:col>
      <xdr:colOff>2869809</xdr:colOff>
      <xdr:row>1801</xdr:row>
      <xdr:rowOff>114300</xdr:rowOff>
    </xdr:to>
    <xdr:pic>
      <xdr:nvPicPr>
        <xdr:cNvPr id="35" name="Picture 48" descr="EE6U Vest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2003" y="15945143"/>
          <a:ext cx="2736166" cy="3638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3376246</xdr:colOff>
      <xdr:row>1787</xdr:row>
      <xdr:rowOff>126609</xdr:rowOff>
    </xdr:from>
    <xdr:to>
      <xdr:col>8</xdr:col>
      <xdr:colOff>0</xdr:colOff>
      <xdr:row>1799</xdr:row>
      <xdr:rowOff>42203</xdr:rowOff>
    </xdr:to>
    <xdr:pic>
      <xdr:nvPicPr>
        <xdr:cNvPr id="36" name="Picture 49" descr="EE6U Vest Chart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738" y="6098345"/>
          <a:ext cx="301048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274320</xdr:colOff>
      <xdr:row>1802</xdr:row>
      <xdr:rowOff>42203</xdr:rowOff>
    </xdr:from>
    <xdr:to>
      <xdr:col>3</xdr:col>
      <xdr:colOff>3144129</xdr:colOff>
      <xdr:row>1820</xdr:row>
      <xdr:rowOff>105508</xdr:rowOff>
    </xdr:to>
    <xdr:pic>
      <xdr:nvPicPr>
        <xdr:cNvPr id="37" name="Picture 50" descr="EE6V Vest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4812" y="6098345"/>
          <a:ext cx="286980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3523957</xdr:colOff>
      <xdr:row>1806</xdr:row>
      <xdr:rowOff>119575</xdr:rowOff>
    </xdr:from>
    <xdr:to>
      <xdr:col>8</xdr:col>
      <xdr:colOff>0</xdr:colOff>
      <xdr:row>1817</xdr:row>
      <xdr:rowOff>91440</xdr:rowOff>
    </xdr:to>
    <xdr:pic>
      <xdr:nvPicPr>
        <xdr:cNvPr id="38" name="Picture 51" descr="EE6V Vest Chart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4449" y="6098345"/>
          <a:ext cx="286277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1628406</xdr:colOff>
      <xdr:row>2099</xdr:row>
      <xdr:rowOff>121920</xdr:rowOff>
    </xdr:from>
    <xdr:to>
      <xdr:col>4</xdr:col>
      <xdr:colOff>82648</xdr:colOff>
      <xdr:row>2110</xdr:row>
      <xdr:rowOff>35169</xdr:rowOff>
    </xdr:to>
    <xdr:pic>
      <xdr:nvPicPr>
        <xdr:cNvPr id="39" name="Picture 50" descr="Armrest - Thigh Support Combo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766" y="396666720"/>
          <a:ext cx="2614762" cy="1673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2082018</xdr:colOff>
      <xdr:row>2111</xdr:row>
      <xdr:rowOff>52365</xdr:rowOff>
    </xdr:from>
    <xdr:to>
      <xdr:col>4</xdr:col>
      <xdr:colOff>296985</xdr:colOff>
      <xdr:row>2122</xdr:row>
      <xdr:rowOff>35433</xdr:rowOff>
    </xdr:to>
    <xdr:pic>
      <xdr:nvPicPr>
        <xdr:cNvPr id="40" name="Picture 51" descr="Arm Trough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695" y="50797657"/>
          <a:ext cx="2482167" cy="1788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1849902</xdr:colOff>
      <xdr:row>1907</xdr:row>
      <xdr:rowOff>49237</xdr:rowOff>
    </xdr:from>
    <xdr:to>
      <xdr:col>4</xdr:col>
      <xdr:colOff>513471</xdr:colOff>
      <xdr:row>1917</xdr:row>
      <xdr:rowOff>225083</xdr:rowOff>
    </xdr:to>
    <xdr:pic>
      <xdr:nvPicPr>
        <xdr:cNvPr id="41" name="Picture 57" descr="Seat with Wedge Diagram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0394" y="7955280"/>
          <a:ext cx="282057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3805311</xdr:colOff>
      <xdr:row>2160</xdr:row>
      <xdr:rowOff>0</xdr:rowOff>
    </xdr:from>
    <xdr:to>
      <xdr:col>7</xdr:col>
      <xdr:colOff>682283</xdr:colOff>
      <xdr:row>2170</xdr:row>
      <xdr:rowOff>70338</xdr:rowOff>
    </xdr:to>
    <xdr:pic>
      <xdr:nvPicPr>
        <xdr:cNvPr id="42" name="Picture 55" descr="Shoe Holder Size Chart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5803" y="15383022"/>
          <a:ext cx="2560320" cy="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2328985</xdr:colOff>
      <xdr:row>2135</xdr:row>
      <xdr:rowOff>56238</xdr:rowOff>
    </xdr:from>
    <xdr:to>
      <xdr:col>3</xdr:col>
      <xdr:colOff>4122420</xdr:colOff>
      <xdr:row>2146</xdr:row>
      <xdr:rowOff>39099</xdr:rowOff>
    </xdr:to>
    <xdr:pic>
      <xdr:nvPicPr>
        <xdr:cNvPr id="43" name="Picture 57" descr="Footbox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7345" y="402735138"/>
          <a:ext cx="1793435" cy="1743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2082018</xdr:colOff>
      <xdr:row>2123</xdr:row>
      <xdr:rowOff>60960</xdr:rowOff>
    </xdr:from>
    <xdr:to>
      <xdr:col>3</xdr:col>
      <xdr:colOff>4152900</xdr:colOff>
      <xdr:row>2134</xdr:row>
      <xdr:rowOff>57011</xdr:rowOff>
    </xdr:to>
    <xdr:pic>
      <xdr:nvPicPr>
        <xdr:cNvPr id="44" name="Picture 58" descr="Leg Cradles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378" y="400857720"/>
          <a:ext cx="2070882" cy="1763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1878037</xdr:colOff>
      <xdr:row>1859</xdr:row>
      <xdr:rowOff>78154</xdr:rowOff>
    </xdr:from>
    <xdr:to>
      <xdr:col>4</xdr:col>
      <xdr:colOff>211015</xdr:colOff>
      <xdr:row>1870</xdr:row>
      <xdr:rowOff>42985</xdr:rowOff>
    </xdr:to>
    <xdr:pic>
      <xdr:nvPicPr>
        <xdr:cNvPr id="45" name="Picture 66" descr="Notched Seat Diagram 4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0714" y="31183385"/>
          <a:ext cx="2600178" cy="1684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1899138</xdr:colOff>
      <xdr:row>1931</xdr:row>
      <xdr:rowOff>60960</xdr:rowOff>
    </xdr:from>
    <xdr:to>
      <xdr:col>5</xdr:col>
      <xdr:colOff>196948</xdr:colOff>
      <xdr:row>1942</xdr:row>
      <xdr:rowOff>27549</xdr:rowOff>
    </xdr:to>
    <xdr:pic>
      <xdr:nvPicPr>
        <xdr:cNvPr id="46" name="Picture 55" descr="I-MOD On Seat Diagram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7498" y="370362480"/>
          <a:ext cx="2846950" cy="1726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1764713</xdr:colOff>
      <xdr:row>2171</xdr:row>
      <xdr:rowOff>72780</xdr:rowOff>
    </xdr:from>
    <xdr:to>
      <xdr:col>4</xdr:col>
      <xdr:colOff>264160</xdr:colOff>
      <xdr:row>2182</xdr:row>
      <xdr:rowOff>31697</xdr:rowOff>
    </xdr:to>
    <xdr:pic>
      <xdr:nvPicPr>
        <xdr:cNvPr id="47" name="Picture 39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3073" y="407948520"/>
          <a:ext cx="2659967" cy="1719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4093698</xdr:colOff>
      <xdr:row>1822</xdr:row>
      <xdr:rowOff>105508</xdr:rowOff>
    </xdr:from>
    <xdr:to>
      <xdr:col>8</xdr:col>
      <xdr:colOff>0</xdr:colOff>
      <xdr:row>1839</xdr:row>
      <xdr:rowOff>161778</xdr:rowOff>
    </xdr:to>
    <xdr:pic>
      <xdr:nvPicPr>
        <xdr:cNvPr id="48" name="Picture 58" descr="7757 Occipital Head Support Pad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4190" y="6098345"/>
          <a:ext cx="229303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450166</xdr:colOff>
      <xdr:row>1844</xdr:row>
      <xdr:rowOff>112542</xdr:rowOff>
    </xdr:from>
    <xdr:to>
      <xdr:col>8</xdr:col>
      <xdr:colOff>7034</xdr:colOff>
      <xdr:row>1850</xdr:row>
      <xdr:rowOff>147711</xdr:rowOff>
    </xdr:to>
    <xdr:pic>
      <xdr:nvPicPr>
        <xdr:cNvPr id="49" name="Picture 59" descr="7752 Three Piece Pad-Fixed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0966" y="6098345"/>
          <a:ext cx="172329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197133</xdr:colOff>
      <xdr:row>1</xdr:row>
      <xdr:rowOff>46514</xdr:rowOff>
    </xdr:from>
    <xdr:to>
      <xdr:col>3</xdr:col>
      <xdr:colOff>219016</xdr:colOff>
      <xdr:row>8</xdr:row>
      <xdr:rowOff>326016</xdr:rowOff>
    </xdr:to>
    <xdr:pic>
      <xdr:nvPicPr>
        <xdr:cNvPr id="52" name="Picture 61" descr="Freedom Logo New black OKP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33" y="214154"/>
          <a:ext cx="2140243" cy="1658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2159391</xdr:colOff>
      <xdr:row>1979</xdr:row>
      <xdr:rowOff>68580</xdr:rowOff>
    </xdr:from>
    <xdr:to>
      <xdr:col>4</xdr:col>
      <xdr:colOff>7034</xdr:colOff>
      <xdr:row>1990</xdr:row>
      <xdr:rowOff>25791</xdr:rowOff>
    </xdr:to>
    <xdr:pic>
      <xdr:nvPicPr>
        <xdr:cNvPr id="53" name="Picture 70" descr="BACK - CURVED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57" t="5513" r="21701" b="5893"/>
        <a:stretch>
          <a:fillRect/>
        </a:stretch>
      </xdr:blipFill>
      <xdr:spPr bwMode="auto">
        <a:xfrm>
          <a:off x="4277751" y="22928580"/>
          <a:ext cx="2008163" cy="1717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2300068</xdr:colOff>
      <xdr:row>1967</xdr:row>
      <xdr:rowOff>46112</xdr:rowOff>
    </xdr:from>
    <xdr:to>
      <xdr:col>3</xdr:col>
      <xdr:colOff>4093698</xdr:colOff>
      <xdr:row>1978</xdr:row>
      <xdr:rowOff>81282</xdr:rowOff>
    </xdr:to>
    <xdr:pic>
      <xdr:nvPicPr>
        <xdr:cNvPr id="54" name="Picture 61" descr="Planar Back - Std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745" y="45797373"/>
          <a:ext cx="1793630" cy="184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8083</xdr:colOff>
      <xdr:row>2</xdr:row>
      <xdr:rowOff>114106</xdr:rowOff>
    </xdr:from>
    <xdr:to>
      <xdr:col>8</xdr:col>
      <xdr:colOff>843915</xdr:colOff>
      <xdr:row>7</xdr:row>
      <xdr:rowOff>81169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563" y="449386"/>
          <a:ext cx="1531157" cy="10110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freedomdesigns.com/info_catalog_page57.html" TargetMode="External"/><Relationship Id="rId1" Type="http://schemas.openxmlformats.org/officeDocument/2006/relationships/hyperlink" Target="http://freedomdesigns.com/info_catalog_page57.html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FF"/>
  </sheetPr>
  <dimension ref="A1:I2183"/>
  <sheetViews>
    <sheetView tabSelected="1" topLeftCell="A556" zoomScaleNormal="100" workbookViewId="0">
      <selection activeCell="I574" sqref="I574"/>
    </sheetView>
  </sheetViews>
  <sheetFormatPr defaultColWidth="0.140625" defaultRowHeight="12.75" outlineLevelRow="1" outlineLevelCol="1" x14ac:dyDescent="0.2"/>
  <cols>
    <col min="1" max="1" width="5.7109375" customWidth="1"/>
    <col min="2" max="2" width="3.5703125" customWidth="1" outlineLevel="1"/>
    <col min="3" max="3" width="21.7109375" style="126" customWidth="1" outlineLevel="1"/>
    <col min="4" max="4" width="60.7109375" customWidth="1" outlineLevel="1"/>
    <col min="5" max="5" width="5.7109375" style="812" customWidth="1" outlineLevel="1"/>
    <col min="6" max="6" width="4.7109375" customWidth="1" outlineLevel="1"/>
    <col min="7" max="7" width="9.7109375" style="26" customWidth="1" outlineLevel="1"/>
    <col min="8" max="8" width="10" customWidth="1"/>
    <col min="9" max="9" width="12.7109375" customWidth="1"/>
  </cols>
  <sheetData>
    <row r="1" spans="1:9" ht="13.7" customHeight="1" x14ac:dyDescent="0.3">
      <c r="A1" s="1"/>
      <c r="B1" s="958" t="s">
        <v>0</v>
      </c>
      <c r="C1" s="1352" t="s">
        <v>1</v>
      </c>
      <c r="D1" s="1353"/>
      <c r="E1" s="1353"/>
      <c r="F1" s="1353"/>
      <c r="G1" s="1353"/>
      <c r="H1" s="1353"/>
      <c r="I1" s="1354"/>
    </row>
    <row r="2" spans="1:9" ht="13.7" customHeight="1" x14ac:dyDescent="0.3">
      <c r="A2" s="1"/>
      <c r="B2" s="959" t="s">
        <v>0</v>
      </c>
      <c r="C2" s="960"/>
      <c r="D2" s="1355"/>
      <c r="E2" s="1355"/>
      <c r="F2" s="1355"/>
      <c r="G2" s="1355"/>
      <c r="H2" s="960"/>
      <c r="I2" s="961"/>
    </row>
    <row r="3" spans="1:9" ht="29.45" customHeight="1" x14ac:dyDescent="0.3">
      <c r="A3" s="1"/>
      <c r="B3" s="959" t="s">
        <v>0</v>
      </c>
      <c r="C3" s="960"/>
      <c r="D3" s="1355"/>
      <c r="E3" s="1355"/>
      <c r="F3" s="1355"/>
      <c r="G3" s="1355"/>
      <c r="H3" s="960"/>
      <c r="I3" s="961"/>
    </row>
    <row r="4" spans="1:9" ht="13.7" customHeight="1" x14ac:dyDescent="0.3">
      <c r="A4" s="1"/>
      <c r="B4" s="959" t="s">
        <v>0</v>
      </c>
      <c r="C4" s="960"/>
      <c r="D4" s="1355"/>
      <c r="E4" s="1355"/>
      <c r="F4" s="1355"/>
      <c r="G4" s="1355"/>
      <c r="H4" s="927"/>
      <c r="I4" s="961"/>
    </row>
    <row r="5" spans="1:9" ht="13.7" customHeight="1" x14ac:dyDescent="0.3">
      <c r="A5" s="1"/>
      <c r="B5" s="959" t="s">
        <v>0</v>
      </c>
      <c r="C5" s="960"/>
      <c r="D5" s="1355"/>
      <c r="E5" s="1355"/>
      <c r="F5" s="1355"/>
      <c r="G5" s="1355"/>
      <c r="H5" s="927"/>
      <c r="I5" s="961"/>
    </row>
    <row r="6" spans="1:9" ht="13.7" customHeight="1" x14ac:dyDescent="0.3">
      <c r="A6" s="1"/>
      <c r="B6" s="959" t="s">
        <v>0</v>
      </c>
      <c r="C6" s="960"/>
      <c r="D6" s="1355"/>
      <c r="E6" s="1355"/>
      <c r="F6" s="1355"/>
      <c r="G6" s="1355"/>
      <c r="H6" s="927"/>
      <c r="I6" s="961"/>
    </row>
    <row r="7" spans="1:9" ht="13.7" customHeight="1" x14ac:dyDescent="0.3">
      <c r="A7" s="1"/>
      <c r="B7" s="959" t="s">
        <v>0</v>
      </c>
      <c r="C7" s="960"/>
      <c r="D7" s="1355"/>
      <c r="E7" s="1355"/>
      <c r="F7" s="1355"/>
      <c r="G7" s="1355"/>
      <c r="H7" s="960"/>
      <c r="I7" s="961"/>
    </row>
    <row r="8" spans="1:9" ht="13.7" customHeight="1" x14ac:dyDescent="0.3">
      <c r="A8" s="1"/>
      <c r="B8" s="959" t="s">
        <v>0</v>
      </c>
      <c r="C8" s="960"/>
      <c r="D8" s="1355"/>
      <c r="E8" s="1355"/>
      <c r="F8" s="1355"/>
      <c r="G8" s="1355"/>
      <c r="H8" s="960"/>
      <c r="I8" s="961"/>
    </row>
    <row r="9" spans="1:9" ht="29.45" customHeight="1" x14ac:dyDescent="0.3">
      <c r="A9" s="2"/>
      <c r="B9" s="959" t="s">
        <v>0</v>
      </c>
      <c r="C9" s="1368" t="s">
        <v>2</v>
      </c>
      <c r="D9" s="1368"/>
      <c r="E9" s="1368"/>
      <c r="F9" s="1368"/>
      <c r="G9" s="1368"/>
      <c r="H9" s="1368"/>
      <c r="I9" s="1369"/>
    </row>
    <row r="10" spans="1:9" ht="25.15" customHeight="1" x14ac:dyDescent="0.3">
      <c r="A10" s="3"/>
      <c r="B10" s="959" t="s">
        <v>0</v>
      </c>
      <c r="C10" s="1365" t="s">
        <v>3</v>
      </c>
      <c r="D10" s="1366"/>
      <c r="E10" s="1366"/>
      <c r="F10" s="1366"/>
      <c r="G10" s="1366"/>
      <c r="H10" s="1366"/>
      <c r="I10" s="1367"/>
    </row>
    <row r="11" spans="1:9" ht="15" customHeight="1" x14ac:dyDescent="0.3">
      <c r="A11" s="3"/>
      <c r="B11" s="959" t="s">
        <v>0</v>
      </c>
      <c r="C11" s="902" t="s">
        <v>4</v>
      </c>
      <c r="D11" s="1370" t="s">
        <v>2847</v>
      </c>
      <c r="E11" s="1370"/>
      <c r="F11" s="1370"/>
      <c r="G11" s="1370"/>
      <c r="H11" s="1371" t="s">
        <v>5</v>
      </c>
      <c r="I11" s="1372"/>
    </row>
    <row r="12" spans="1:9" ht="15" customHeight="1" thickBot="1" x14ac:dyDescent="0.35">
      <c r="A12" s="3"/>
      <c r="B12" s="959" t="s">
        <v>0</v>
      </c>
      <c r="C12" s="902" t="s">
        <v>6</v>
      </c>
      <c r="D12" s="1360" t="s">
        <v>2848</v>
      </c>
      <c r="E12" s="1360"/>
      <c r="F12" s="1360"/>
      <c r="G12" s="1360"/>
      <c r="H12" s="1361" t="s">
        <v>7</v>
      </c>
      <c r="I12" s="1362"/>
    </row>
    <row r="13" spans="1:9" ht="15.6" customHeight="1" x14ac:dyDescent="0.25">
      <c r="A13" s="3"/>
      <c r="B13" s="1363" t="s">
        <v>8</v>
      </c>
      <c r="C13" s="1364"/>
      <c r="D13" s="1373"/>
      <c r="E13" s="1374"/>
      <c r="F13" s="1374"/>
      <c r="G13" s="1375"/>
      <c r="H13" s="4" t="s">
        <v>9</v>
      </c>
      <c r="I13" s="962"/>
    </row>
    <row r="14" spans="1:9" ht="14.25" customHeight="1" thickBot="1" x14ac:dyDescent="0.3">
      <c r="A14" s="3"/>
      <c r="B14" s="1356" t="s">
        <v>10</v>
      </c>
      <c r="C14" s="1357"/>
      <c r="D14" s="1376"/>
      <c r="E14" s="1377"/>
      <c r="F14" s="1377"/>
      <c r="G14" s="1378"/>
      <c r="H14" s="1358" t="s">
        <v>11</v>
      </c>
      <c r="I14" s="1359"/>
    </row>
    <row r="15" spans="1:9" ht="14.25" customHeight="1" x14ac:dyDescent="0.25">
      <c r="A15" s="3"/>
      <c r="B15" s="1379" t="s">
        <v>12</v>
      </c>
      <c r="C15" s="1380"/>
      <c r="D15" s="1381"/>
      <c r="E15" s="1382"/>
      <c r="F15" s="1382"/>
      <c r="G15" s="1382"/>
      <c r="H15" s="1383" t="s">
        <v>13</v>
      </c>
      <c r="I15" s="1384"/>
    </row>
    <row r="16" spans="1:9" ht="14.25" customHeight="1" thickBot="1" x14ac:dyDescent="0.3">
      <c r="A16" s="3"/>
      <c r="B16" s="1334" t="s">
        <v>14</v>
      </c>
      <c r="C16" s="1335"/>
      <c r="D16" s="1391"/>
      <c r="E16" s="1392"/>
      <c r="F16" s="1392"/>
      <c r="G16" s="1392"/>
      <c r="H16" s="1393" t="s">
        <v>15</v>
      </c>
      <c r="I16" s="1394"/>
    </row>
    <row r="17" spans="1:9" ht="14.25" customHeight="1" x14ac:dyDescent="0.25">
      <c r="A17" s="3"/>
      <c r="B17" s="1334" t="s">
        <v>16</v>
      </c>
      <c r="C17" s="1335"/>
      <c r="D17" s="1381"/>
      <c r="E17" s="1382"/>
      <c r="F17" s="1382"/>
      <c r="G17" s="1382"/>
      <c r="H17" s="5"/>
      <c r="I17" s="963"/>
    </row>
    <row r="18" spans="1:9" ht="14.25" customHeight="1" thickBot="1" x14ac:dyDescent="0.35">
      <c r="A18" s="3"/>
      <c r="B18" s="1395" t="s">
        <v>17</v>
      </c>
      <c r="C18" s="1396"/>
      <c r="D18" s="1381"/>
      <c r="E18" s="1382"/>
      <c r="F18" s="1382"/>
      <c r="G18" s="1382"/>
      <c r="H18" s="6"/>
      <c r="I18" s="964"/>
    </row>
    <row r="19" spans="1:9" ht="15" customHeight="1" thickBot="1" x14ac:dyDescent="0.3">
      <c r="A19" s="3"/>
      <c r="B19" s="1330" t="s">
        <v>18</v>
      </c>
      <c r="C19" s="1331"/>
      <c r="D19" s="1385"/>
      <c r="E19" s="1386"/>
      <c r="F19" s="1386"/>
      <c r="G19" s="1386"/>
      <c r="H19" s="1338"/>
      <c r="I19" s="1339"/>
    </row>
    <row r="20" spans="1:9" ht="14.25" customHeight="1" x14ac:dyDescent="0.25">
      <c r="A20" s="3"/>
      <c r="B20" s="1387" t="s">
        <v>19</v>
      </c>
      <c r="C20" s="1388"/>
      <c r="D20" s="1389"/>
      <c r="E20" s="1390"/>
      <c r="F20" s="1390"/>
      <c r="G20" s="1390"/>
      <c r="H20" s="1328"/>
      <c r="I20" s="1329"/>
    </row>
    <row r="21" spans="1:9" ht="15" customHeight="1" x14ac:dyDescent="0.25">
      <c r="A21" s="3"/>
      <c r="B21" s="1334" t="s">
        <v>20</v>
      </c>
      <c r="C21" s="1335"/>
      <c r="D21" s="1336"/>
      <c r="E21" s="1337"/>
      <c r="F21" s="1337"/>
      <c r="G21" s="1337"/>
      <c r="H21" s="1338"/>
      <c r="I21" s="1339"/>
    </row>
    <row r="22" spans="1:9" ht="15" customHeight="1" thickBot="1" x14ac:dyDescent="0.3">
      <c r="A22" s="3"/>
      <c r="B22" s="1340" t="s">
        <v>21</v>
      </c>
      <c r="C22" s="1341"/>
      <c r="D22" s="1336"/>
      <c r="E22" s="1337"/>
      <c r="F22" s="1337"/>
      <c r="G22" s="1337"/>
      <c r="H22" s="1338"/>
      <c r="I22" s="1339"/>
    </row>
    <row r="23" spans="1:9" ht="14.25" customHeight="1" thickBot="1" x14ac:dyDescent="0.3">
      <c r="A23" s="3"/>
      <c r="B23" s="1330" t="s">
        <v>22</v>
      </c>
      <c r="C23" s="1331"/>
      <c r="D23" s="1332"/>
      <c r="E23" s="1333"/>
      <c r="F23" s="1333"/>
      <c r="G23" s="1333"/>
      <c r="H23" s="1328"/>
      <c r="I23" s="1329"/>
    </row>
    <row r="24" spans="1:9" ht="14.25" customHeight="1" thickBot="1" x14ac:dyDescent="0.3">
      <c r="A24" s="3"/>
      <c r="B24" s="1330" t="s">
        <v>23</v>
      </c>
      <c r="C24" s="1331"/>
      <c r="D24" s="1332"/>
      <c r="E24" s="1333"/>
      <c r="F24" s="1333"/>
      <c r="G24" s="1333"/>
      <c r="H24" s="1328"/>
      <c r="I24" s="1329"/>
    </row>
    <row r="25" spans="1:9" ht="14.25" customHeight="1" thickBot="1" x14ac:dyDescent="0.3">
      <c r="A25" s="3"/>
      <c r="B25" s="1330" t="s">
        <v>24</v>
      </c>
      <c r="C25" s="1331"/>
      <c r="D25" s="1348"/>
      <c r="E25" s="1349"/>
      <c r="F25" s="1349"/>
      <c r="G25" s="1349"/>
      <c r="H25" s="1350"/>
      <c r="I25" s="1351"/>
    </row>
    <row r="26" spans="1:9" ht="14.25" customHeight="1" thickBot="1" x14ac:dyDescent="0.25">
      <c r="A26" s="7">
        <f>SUM(B1622)</f>
        <v>0</v>
      </c>
      <c r="B26" s="965"/>
      <c r="C26" s="1342" t="s">
        <v>2823</v>
      </c>
      <c r="D26" s="1343"/>
      <c r="E26" s="1343"/>
      <c r="F26" s="1343"/>
      <c r="G26" s="1343"/>
      <c r="H26" s="1343"/>
      <c r="I26" s="1344"/>
    </row>
    <row r="27" spans="1:9" ht="14.25" customHeight="1" thickBot="1" x14ac:dyDescent="0.25">
      <c r="A27" s="7">
        <f>SUM(B1638)</f>
        <v>0</v>
      </c>
      <c r="B27" s="966"/>
      <c r="C27" s="1342" t="s">
        <v>2825</v>
      </c>
      <c r="D27" s="1343"/>
      <c r="E27" s="1343"/>
      <c r="F27" s="1343"/>
      <c r="G27" s="1343"/>
      <c r="H27" s="1343"/>
      <c r="I27" s="1344"/>
    </row>
    <row r="28" spans="1:9" ht="14.25" customHeight="1" thickBot="1" x14ac:dyDescent="0.25">
      <c r="A28" s="7">
        <f>SUM(B1589)</f>
        <v>0</v>
      </c>
      <c r="B28" s="966"/>
      <c r="C28" s="1342" t="s">
        <v>25</v>
      </c>
      <c r="D28" s="1343"/>
      <c r="E28" s="1343"/>
      <c r="F28" s="1343"/>
      <c r="G28" s="1343"/>
      <c r="H28" s="1343"/>
      <c r="I28" s="1344"/>
    </row>
    <row r="29" spans="1:9" ht="14.25" customHeight="1" thickBot="1" x14ac:dyDescent="0.25">
      <c r="A29" s="7">
        <f>SUM(B1606)</f>
        <v>0</v>
      </c>
      <c r="B29" s="965"/>
      <c r="C29" s="1342" t="s">
        <v>26</v>
      </c>
      <c r="D29" s="1343"/>
      <c r="E29" s="1343"/>
      <c r="F29" s="1343"/>
      <c r="G29" s="1343"/>
      <c r="H29" s="1343"/>
      <c r="I29" s="1344"/>
    </row>
    <row r="30" spans="1:9" ht="14.25" customHeight="1" thickBot="1" x14ac:dyDescent="0.25">
      <c r="A30" s="7">
        <f>SUM(B1654)</f>
        <v>0</v>
      </c>
      <c r="B30" s="966"/>
      <c r="C30" s="931" t="s">
        <v>2824</v>
      </c>
      <c r="D30" s="932"/>
      <c r="E30" s="932"/>
      <c r="F30" s="932"/>
      <c r="G30" s="932"/>
      <c r="H30" s="932"/>
      <c r="I30" s="967"/>
    </row>
    <row r="31" spans="1:9" ht="15.6" customHeight="1" outlineLevel="1" thickBot="1" x14ac:dyDescent="0.25">
      <c r="A31" s="3"/>
      <c r="B31" s="1345" t="s">
        <v>27</v>
      </c>
      <c r="C31" s="1346"/>
      <c r="D31" s="903"/>
      <c r="E31" s="8"/>
      <c r="F31" s="9" t="s">
        <v>28</v>
      </c>
      <c r="G31" s="10" t="s">
        <v>29</v>
      </c>
      <c r="H31" s="11">
        <f>H1588</f>
        <v>0</v>
      </c>
      <c r="I31" s="968" t="s">
        <v>30</v>
      </c>
    </row>
    <row r="32" spans="1:9" ht="13.7" customHeight="1" outlineLevel="1" thickBot="1" x14ac:dyDescent="0.25">
      <c r="A32" s="12"/>
      <c r="B32" s="969" t="s">
        <v>0</v>
      </c>
      <c r="C32" s="905" t="s">
        <v>2841</v>
      </c>
      <c r="D32" s="904"/>
      <c r="E32" s="907"/>
      <c r="F32" s="908"/>
      <c r="G32" s="909" t="s">
        <v>31</v>
      </c>
      <c r="H32" s="820" t="s">
        <v>32</v>
      </c>
      <c r="I32" s="968" t="s">
        <v>33</v>
      </c>
    </row>
    <row r="33" spans="1:9" s="18" customFormat="1" ht="15" customHeight="1" outlineLevel="1" thickBot="1" x14ac:dyDescent="0.25">
      <c r="A33" s="7"/>
      <c r="B33" s="970"/>
      <c r="C33" s="13" t="s">
        <v>34</v>
      </c>
      <c r="D33" s="906" t="s">
        <v>2840</v>
      </c>
      <c r="E33" s="14"/>
      <c r="F33" s="15"/>
      <c r="G33" s="16"/>
      <c r="H33" s="17"/>
      <c r="I33" s="17"/>
    </row>
    <row r="34" spans="1:9" s="27" customFormat="1" ht="15" customHeight="1" outlineLevel="1" x14ac:dyDescent="0.2">
      <c r="A34" s="19">
        <f>SUM(B34:B67,B92)</f>
        <v>0</v>
      </c>
      <c r="B34" s="971"/>
      <c r="C34" s="20" t="s">
        <v>35</v>
      </c>
      <c r="D34" s="21" t="s">
        <v>2845</v>
      </c>
      <c r="E34" s="22"/>
      <c r="F34" s="23" t="s">
        <v>36</v>
      </c>
      <c r="G34" s="63">
        <v>863</v>
      </c>
      <c r="H34" s="25">
        <f t="shared" ref="H34:H66" si="0">B34*G34</f>
        <v>0</v>
      </c>
      <c r="I34" s="972" t="s">
        <v>37</v>
      </c>
    </row>
    <row r="35" spans="1:9" s="27" customFormat="1" ht="15" customHeight="1" outlineLevel="1" x14ac:dyDescent="0.2">
      <c r="A35" s="19"/>
      <c r="B35" s="973"/>
      <c r="C35" s="20" t="s">
        <v>38</v>
      </c>
      <c r="D35" s="21" t="s">
        <v>39</v>
      </c>
      <c r="E35" s="22"/>
      <c r="F35" s="23" t="s">
        <v>36</v>
      </c>
      <c r="G35" s="63">
        <v>1058</v>
      </c>
      <c r="H35" s="25">
        <f t="shared" si="0"/>
        <v>0</v>
      </c>
      <c r="I35" s="972" t="s">
        <v>37</v>
      </c>
    </row>
    <row r="36" spans="1:9" s="27" customFormat="1" ht="15" customHeight="1" outlineLevel="1" x14ac:dyDescent="0.2">
      <c r="A36" s="28"/>
      <c r="B36" s="974"/>
      <c r="C36" s="29" t="s">
        <v>40</v>
      </c>
      <c r="D36" s="30" t="s">
        <v>41</v>
      </c>
      <c r="E36" s="31"/>
      <c r="F36" s="32" t="s">
        <v>36</v>
      </c>
      <c r="G36" s="63">
        <v>301</v>
      </c>
      <c r="H36" s="33">
        <f t="shared" si="0"/>
        <v>0</v>
      </c>
      <c r="I36" s="975" t="s">
        <v>37</v>
      </c>
    </row>
    <row r="37" spans="1:9" s="27" customFormat="1" ht="15" customHeight="1" outlineLevel="1" x14ac:dyDescent="0.2">
      <c r="A37" s="28"/>
      <c r="B37" s="974"/>
      <c r="C37" s="29" t="s">
        <v>42</v>
      </c>
      <c r="D37" s="34" t="s">
        <v>43</v>
      </c>
      <c r="E37" s="35"/>
      <c r="F37" s="32" t="s">
        <v>36</v>
      </c>
      <c r="G37" s="63">
        <v>825</v>
      </c>
      <c r="H37" s="33">
        <f t="shared" si="0"/>
        <v>0</v>
      </c>
      <c r="I37" s="975" t="s">
        <v>37</v>
      </c>
    </row>
    <row r="38" spans="1:9" s="27" customFormat="1" ht="15" customHeight="1" outlineLevel="1" x14ac:dyDescent="0.2">
      <c r="A38" s="28"/>
      <c r="B38" s="974"/>
      <c r="C38" s="29" t="s">
        <v>44</v>
      </c>
      <c r="D38" s="36" t="s">
        <v>45</v>
      </c>
      <c r="E38" s="35"/>
      <c r="F38" s="32" t="s">
        <v>36</v>
      </c>
      <c r="G38" s="63">
        <v>927</v>
      </c>
      <c r="H38" s="33">
        <f t="shared" si="0"/>
        <v>0</v>
      </c>
      <c r="I38" s="975" t="s">
        <v>37</v>
      </c>
    </row>
    <row r="39" spans="1:9" s="27" customFormat="1" ht="15" customHeight="1" outlineLevel="1" x14ac:dyDescent="0.2">
      <c r="A39" s="28"/>
      <c r="B39" s="974"/>
      <c r="C39" s="29" t="s">
        <v>46</v>
      </c>
      <c r="D39" s="30" t="s">
        <v>47</v>
      </c>
      <c r="E39" s="31"/>
      <c r="F39" s="32" t="s">
        <v>36</v>
      </c>
      <c r="G39" s="63">
        <v>626</v>
      </c>
      <c r="H39" s="33">
        <f t="shared" si="0"/>
        <v>0</v>
      </c>
      <c r="I39" s="975" t="s">
        <v>37</v>
      </c>
    </row>
    <row r="40" spans="1:9" s="27" customFormat="1" ht="15" customHeight="1" outlineLevel="1" x14ac:dyDescent="0.2">
      <c r="A40" s="28"/>
      <c r="B40" s="974"/>
      <c r="C40" s="29" t="s">
        <v>48</v>
      </c>
      <c r="D40" s="36" t="s">
        <v>49</v>
      </c>
      <c r="E40" s="35"/>
      <c r="F40" s="32" t="s">
        <v>36</v>
      </c>
      <c r="G40" s="63">
        <v>596</v>
      </c>
      <c r="H40" s="33">
        <f t="shared" si="0"/>
        <v>0</v>
      </c>
      <c r="I40" s="975" t="s">
        <v>37</v>
      </c>
    </row>
    <row r="41" spans="1:9" s="27" customFormat="1" ht="15" customHeight="1" outlineLevel="1" x14ac:dyDescent="0.2">
      <c r="A41" s="28"/>
      <c r="B41" s="974"/>
      <c r="C41" s="29" t="s">
        <v>50</v>
      </c>
      <c r="D41" s="36" t="s">
        <v>51</v>
      </c>
      <c r="E41" s="35"/>
      <c r="F41" s="32" t="s">
        <v>36</v>
      </c>
      <c r="G41" s="63">
        <v>596</v>
      </c>
      <c r="H41" s="33">
        <f t="shared" si="0"/>
        <v>0</v>
      </c>
      <c r="I41" s="975" t="s">
        <v>37</v>
      </c>
    </row>
    <row r="42" spans="1:9" s="27" customFormat="1" ht="15" customHeight="1" outlineLevel="1" x14ac:dyDescent="0.2">
      <c r="A42" s="28"/>
      <c r="B42" s="974"/>
      <c r="C42" s="37" t="s">
        <v>52</v>
      </c>
      <c r="D42" s="35" t="s">
        <v>53</v>
      </c>
      <c r="E42" s="35"/>
      <c r="F42" s="38" t="s">
        <v>36</v>
      </c>
      <c r="G42" s="63">
        <v>748</v>
      </c>
      <c r="H42" s="33">
        <f t="shared" si="0"/>
        <v>0</v>
      </c>
      <c r="I42" s="976" t="s">
        <v>37</v>
      </c>
    </row>
    <row r="43" spans="1:9" s="27" customFormat="1" ht="15" customHeight="1" outlineLevel="1" x14ac:dyDescent="0.2">
      <c r="A43" s="28"/>
      <c r="B43" s="974"/>
      <c r="C43" s="29" t="s">
        <v>54</v>
      </c>
      <c r="D43" s="30" t="s">
        <v>55</v>
      </c>
      <c r="E43" s="31"/>
      <c r="F43" s="32" t="s">
        <v>36</v>
      </c>
      <c r="G43" s="63">
        <v>596</v>
      </c>
      <c r="H43" s="33">
        <f t="shared" si="0"/>
        <v>0</v>
      </c>
      <c r="I43" s="975" t="s">
        <v>37</v>
      </c>
    </row>
    <row r="44" spans="1:9" s="27" customFormat="1" ht="15" customHeight="1" outlineLevel="1" x14ac:dyDescent="0.2">
      <c r="A44" s="28"/>
      <c r="B44" s="974"/>
      <c r="C44" s="39" t="s">
        <v>56</v>
      </c>
      <c r="D44" s="30" t="s">
        <v>57</v>
      </c>
      <c r="E44" s="31"/>
      <c r="F44" s="32" t="s">
        <v>36</v>
      </c>
      <c r="G44" s="63">
        <v>690</v>
      </c>
      <c r="H44" s="33">
        <f t="shared" si="0"/>
        <v>0</v>
      </c>
      <c r="I44" s="975" t="s">
        <v>37</v>
      </c>
    </row>
    <row r="45" spans="1:9" s="27" customFormat="1" ht="15" customHeight="1" outlineLevel="1" x14ac:dyDescent="0.2">
      <c r="A45" s="28"/>
      <c r="B45" s="974"/>
      <c r="C45" s="29" t="s">
        <v>58</v>
      </c>
      <c r="D45" s="30" t="s">
        <v>59</v>
      </c>
      <c r="E45" s="31"/>
      <c r="F45" s="32" t="s">
        <v>36</v>
      </c>
      <c r="G45" s="63">
        <v>750</v>
      </c>
      <c r="H45" s="33">
        <f t="shared" si="0"/>
        <v>0</v>
      </c>
      <c r="I45" s="975" t="s">
        <v>37</v>
      </c>
    </row>
    <row r="46" spans="1:9" s="27" customFormat="1" ht="15" customHeight="1" outlineLevel="1" x14ac:dyDescent="0.2">
      <c r="A46" s="28"/>
      <c r="B46" s="974"/>
      <c r="C46" s="29" t="s">
        <v>60</v>
      </c>
      <c r="D46" s="30" t="s">
        <v>61</v>
      </c>
      <c r="E46" s="31"/>
      <c r="F46" s="32" t="s">
        <v>36</v>
      </c>
      <c r="G46" s="63">
        <v>585</v>
      </c>
      <c r="H46" s="33">
        <f t="shared" si="0"/>
        <v>0</v>
      </c>
      <c r="I46" s="975" t="s">
        <v>37</v>
      </c>
    </row>
    <row r="47" spans="1:9" s="27" customFormat="1" ht="15" customHeight="1" outlineLevel="1" x14ac:dyDescent="0.2">
      <c r="A47" s="19">
        <f>SUM(B47)</f>
        <v>0</v>
      </c>
      <c r="B47" s="974"/>
      <c r="C47" s="29" t="s">
        <v>62</v>
      </c>
      <c r="D47" s="36" t="s">
        <v>63</v>
      </c>
      <c r="E47" s="35"/>
      <c r="F47" s="32" t="s">
        <v>36</v>
      </c>
      <c r="G47" s="63">
        <v>288</v>
      </c>
      <c r="H47" s="33">
        <f t="shared" si="0"/>
        <v>0</v>
      </c>
      <c r="I47" s="975" t="s">
        <v>37</v>
      </c>
    </row>
    <row r="48" spans="1:9" s="27" customFormat="1" ht="15" customHeight="1" outlineLevel="1" x14ac:dyDescent="0.2">
      <c r="A48" s="28"/>
      <c r="B48" s="974"/>
      <c r="C48" s="29" t="s">
        <v>64</v>
      </c>
      <c r="D48" s="36" t="s">
        <v>65</v>
      </c>
      <c r="E48" s="35"/>
      <c r="F48" s="32" t="s">
        <v>36</v>
      </c>
      <c r="G48" s="63">
        <v>317</v>
      </c>
      <c r="H48" s="33">
        <f t="shared" si="0"/>
        <v>0</v>
      </c>
      <c r="I48" s="975" t="s">
        <v>37</v>
      </c>
    </row>
    <row r="49" spans="1:9" s="27" customFormat="1" ht="15" customHeight="1" outlineLevel="1" x14ac:dyDescent="0.2">
      <c r="A49" s="28"/>
      <c r="B49" s="974"/>
      <c r="C49" s="29" t="s">
        <v>66</v>
      </c>
      <c r="D49" s="36" t="s">
        <v>67</v>
      </c>
      <c r="E49" s="35"/>
      <c r="F49" s="32" t="s">
        <v>36</v>
      </c>
      <c r="G49" s="63">
        <v>823</v>
      </c>
      <c r="H49" s="33">
        <f t="shared" si="0"/>
        <v>0</v>
      </c>
      <c r="I49" s="975" t="s">
        <v>37</v>
      </c>
    </row>
    <row r="50" spans="1:9" s="27" customFormat="1" ht="15" customHeight="1" outlineLevel="1" x14ac:dyDescent="0.2">
      <c r="A50" s="28"/>
      <c r="B50" s="974"/>
      <c r="C50" s="29" t="s">
        <v>68</v>
      </c>
      <c r="D50" s="36" t="s">
        <v>69</v>
      </c>
      <c r="E50" s="35"/>
      <c r="F50" s="32" t="s">
        <v>36</v>
      </c>
      <c r="G50" s="63">
        <v>572</v>
      </c>
      <c r="H50" s="33">
        <f t="shared" si="0"/>
        <v>0</v>
      </c>
      <c r="I50" s="975" t="s">
        <v>37</v>
      </c>
    </row>
    <row r="51" spans="1:9" s="27" customFormat="1" ht="15" customHeight="1" outlineLevel="1" x14ac:dyDescent="0.2">
      <c r="A51" s="28"/>
      <c r="B51" s="974"/>
      <c r="C51" s="29" t="s">
        <v>70</v>
      </c>
      <c r="D51" s="36" t="s">
        <v>71</v>
      </c>
      <c r="E51" s="35"/>
      <c r="F51" s="32" t="s">
        <v>36</v>
      </c>
      <c r="G51" s="63">
        <v>800</v>
      </c>
      <c r="H51" s="33">
        <f t="shared" si="0"/>
        <v>0</v>
      </c>
      <c r="I51" s="975" t="s">
        <v>37</v>
      </c>
    </row>
    <row r="52" spans="1:9" s="27" customFormat="1" ht="15" customHeight="1" outlineLevel="1" x14ac:dyDescent="0.2">
      <c r="A52" s="28"/>
      <c r="B52" s="974"/>
      <c r="C52" s="29" t="s">
        <v>72</v>
      </c>
      <c r="D52" s="36" t="s">
        <v>73</v>
      </c>
      <c r="E52" s="35"/>
      <c r="F52" s="32" t="s">
        <v>36</v>
      </c>
      <c r="G52" s="63">
        <v>504</v>
      </c>
      <c r="H52" s="33">
        <f t="shared" si="0"/>
        <v>0</v>
      </c>
      <c r="I52" s="975" t="s">
        <v>37</v>
      </c>
    </row>
    <row r="53" spans="1:9" s="27" customFormat="1" ht="15" customHeight="1" outlineLevel="1" x14ac:dyDescent="0.2">
      <c r="A53" s="28"/>
      <c r="B53" s="974"/>
      <c r="C53" s="29" t="s">
        <v>74</v>
      </c>
      <c r="D53" s="36" t="s">
        <v>75</v>
      </c>
      <c r="E53" s="35"/>
      <c r="F53" s="32" t="s">
        <v>36</v>
      </c>
      <c r="G53" s="63">
        <v>596</v>
      </c>
      <c r="H53" s="33">
        <f t="shared" si="0"/>
        <v>0</v>
      </c>
      <c r="I53" s="975" t="s">
        <v>37</v>
      </c>
    </row>
    <row r="54" spans="1:9" s="27" customFormat="1" ht="15" customHeight="1" outlineLevel="1" x14ac:dyDescent="0.2">
      <c r="A54" s="28"/>
      <c r="B54" s="974"/>
      <c r="C54" s="29" t="s">
        <v>76</v>
      </c>
      <c r="D54" s="36" t="s">
        <v>77</v>
      </c>
      <c r="E54" s="35"/>
      <c r="F54" s="32" t="s">
        <v>36</v>
      </c>
      <c r="G54" s="63">
        <v>769</v>
      </c>
      <c r="H54" s="33">
        <f t="shared" si="0"/>
        <v>0</v>
      </c>
      <c r="I54" s="975" t="s">
        <v>37</v>
      </c>
    </row>
    <row r="55" spans="1:9" s="27" customFormat="1" ht="15" customHeight="1" outlineLevel="1" x14ac:dyDescent="0.2">
      <c r="A55" s="28"/>
      <c r="B55" s="974"/>
      <c r="C55" s="29" t="s">
        <v>78</v>
      </c>
      <c r="D55" s="36" t="s">
        <v>79</v>
      </c>
      <c r="E55" s="35"/>
      <c r="F55" s="32" t="s">
        <v>36</v>
      </c>
      <c r="G55" s="63">
        <v>978</v>
      </c>
      <c r="H55" s="33">
        <f t="shared" si="0"/>
        <v>0</v>
      </c>
      <c r="I55" s="975" t="s">
        <v>37</v>
      </c>
    </row>
    <row r="56" spans="1:9" s="27" customFormat="1" ht="15" customHeight="1" outlineLevel="1" x14ac:dyDescent="0.2">
      <c r="A56" s="28"/>
      <c r="B56" s="974"/>
      <c r="C56" s="29" t="s">
        <v>80</v>
      </c>
      <c r="D56" s="36" t="s">
        <v>81</v>
      </c>
      <c r="E56" s="35"/>
      <c r="F56" s="32" t="s">
        <v>36</v>
      </c>
      <c r="G56" s="63">
        <v>1173</v>
      </c>
      <c r="H56" s="33">
        <f t="shared" si="0"/>
        <v>0</v>
      </c>
      <c r="I56" s="975" t="s">
        <v>37</v>
      </c>
    </row>
    <row r="57" spans="1:9" s="27" customFormat="1" ht="15" customHeight="1" outlineLevel="1" x14ac:dyDescent="0.2">
      <c r="A57" s="28"/>
      <c r="B57" s="974"/>
      <c r="C57" s="29" t="s">
        <v>82</v>
      </c>
      <c r="D57" s="30" t="s">
        <v>83</v>
      </c>
      <c r="E57" s="31"/>
      <c r="F57" s="32" t="s">
        <v>36</v>
      </c>
      <c r="G57" s="63">
        <v>713</v>
      </c>
      <c r="H57" s="33">
        <f t="shared" si="0"/>
        <v>0</v>
      </c>
      <c r="I57" s="975" t="s">
        <v>37</v>
      </c>
    </row>
    <row r="58" spans="1:9" s="27" customFormat="1" ht="15" customHeight="1" outlineLevel="1" x14ac:dyDescent="0.2">
      <c r="A58" s="28"/>
      <c r="B58" s="974"/>
      <c r="C58" s="29" t="s">
        <v>84</v>
      </c>
      <c r="D58" s="30" t="s">
        <v>85</v>
      </c>
      <c r="E58" s="31"/>
      <c r="F58" s="32" t="s">
        <v>36</v>
      </c>
      <c r="G58" s="63">
        <v>805</v>
      </c>
      <c r="H58" s="33">
        <f t="shared" si="0"/>
        <v>0</v>
      </c>
      <c r="I58" s="975" t="s">
        <v>37</v>
      </c>
    </row>
    <row r="59" spans="1:9" s="27" customFormat="1" ht="15" customHeight="1" outlineLevel="1" x14ac:dyDescent="0.2">
      <c r="A59" s="28"/>
      <c r="B59" s="974"/>
      <c r="C59" s="29" t="s">
        <v>86</v>
      </c>
      <c r="D59" s="30" t="s">
        <v>87</v>
      </c>
      <c r="E59" s="31"/>
      <c r="F59" s="32" t="s">
        <v>36</v>
      </c>
      <c r="G59" s="63">
        <v>800</v>
      </c>
      <c r="H59" s="33">
        <f t="shared" si="0"/>
        <v>0</v>
      </c>
      <c r="I59" s="975" t="s">
        <v>37</v>
      </c>
    </row>
    <row r="60" spans="1:9" s="27" customFormat="1" ht="15" customHeight="1" outlineLevel="1" x14ac:dyDescent="0.2">
      <c r="A60" s="28"/>
      <c r="B60" s="974"/>
      <c r="C60" s="29" t="s">
        <v>88</v>
      </c>
      <c r="D60" s="40" t="s">
        <v>89</v>
      </c>
      <c r="E60" s="41"/>
      <c r="F60" s="32" t="s">
        <v>36</v>
      </c>
      <c r="G60" s="63">
        <v>892</v>
      </c>
      <c r="H60" s="33">
        <f t="shared" si="0"/>
        <v>0</v>
      </c>
      <c r="I60" s="975" t="s">
        <v>37</v>
      </c>
    </row>
    <row r="61" spans="1:9" s="27" customFormat="1" ht="15" customHeight="1" outlineLevel="1" x14ac:dyDescent="0.2">
      <c r="A61" s="28"/>
      <c r="B61" s="974"/>
      <c r="C61" s="29" t="s">
        <v>90</v>
      </c>
      <c r="D61" s="30" t="s">
        <v>91</v>
      </c>
      <c r="E61" s="31"/>
      <c r="F61" s="32" t="s">
        <v>36</v>
      </c>
      <c r="G61" s="63">
        <v>769</v>
      </c>
      <c r="H61" s="33">
        <f t="shared" si="0"/>
        <v>0</v>
      </c>
      <c r="I61" s="975" t="s">
        <v>37</v>
      </c>
    </row>
    <row r="62" spans="1:9" s="27" customFormat="1" ht="15" customHeight="1" outlineLevel="1" x14ac:dyDescent="0.2">
      <c r="A62" s="28"/>
      <c r="B62" s="974"/>
      <c r="C62" s="29" t="s">
        <v>92</v>
      </c>
      <c r="D62" s="30" t="s">
        <v>93</v>
      </c>
      <c r="E62" s="31"/>
      <c r="F62" s="32" t="s">
        <v>36</v>
      </c>
      <c r="G62" s="63">
        <v>762</v>
      </c>
      <c r="H62" s="33">
        <f t="shared" si="0"/>
        <v>0</v>
      </c>
      <c r="I62" s="975" t="s">
        <v>37</v>
      </c>
    </row>
    <row r="63" spans="1:9" s="27" customFormat="1" ht="15" customHeight="1" outlineLevel="1" x14ac:dyDescent="0.2">
      <c r="A63" s="28"/>
      <c r="B63" s="974"/>
      <c r="C63" s="29" t="s">
        <v>94</v>
      </c>
      <c r="D63" s="30" t="s">
        <v>95</v>
      </c>
      <c r="E63" s="31"/>
      <c r="F63" s="32" t="s">
        <v>36</v>
      </c>
      <c r="G63" s="63">
        <v>596</v>
      </c>
      <c r="H63" s="33">
        <f t="shared" si="0"/>
        <v>0</v>
      </c>
      <c r="I63" s="975" t="s">
        <v>37</v>
      </c>
    </row>
    <row r="64" spans="1:9" s="27" customFormat="1" ht="15" customHeight="1" outlineLevel="1" x14ac:dyDescent="0.2">
      <c r="A64" s="28"/>
      <c r="B64" s="974"/>
      <c r="C64" s="29" t="s">
        <v>96</v>
      </c>
      <c r="D64" s="30" t="s">
        <v>97</v>
      </c>
      <c r="E64" s="31"/>
      <c r="F64" s="32" t="s">
        <v>36</v>
      </c>
      <c r="G64" s="63">
        <v>585</v>
      </c>
      <c r="H64" s="33">
        <f t="shared" si="0"/>
        <v>0</v>
      </c>
      <c r="I64" s="975" t="s">
        <v>37</v>
      </c>
    </row>
    <row r="65" spans="1:9" s="27" customFormat="1" ht="15" customHeight="1" outlineLevel="1" x14ac:dyDescent="0.2">
      <c r="A65" s="28"/>
      <c r="B65" s="974"/>
      <c r="C65" s="29" t="s">
        <v>98</v>
      </c>
      <c r="D65" s="42" t="s">
        <v>99</v>
      </c>
      <c r="E65" s="43"/>
      <c r="F65" s="32" t="s">
        <v>36</v>
      </c>
      <c r="G65" s="63">
        <v>696</v>
      </c>
      <c r="H65" s="33">
        <f t="shared" si="0"/>
        <v>0</v>
      </c>
      <c r="I65" s="976" t="s">
        <v>37</v>
      </c>
    </row>
    <row r="66" spans="1:9" s="27" customFormat="1" ht="15" customHeight="1" outlineLevel="1" x14ac:dyDescent="0.2">
      <c r="A66" s="28"/>
      <c r="B66" s="974"/>
      <c r="C66" s="44" t="s">
        <v>100</v>
      </c>
      <c r="D66" s="30" t="s">
        <v>101</v>
      </c>
      <c r="E66" s="31"/>
      <c r="F66" s="32" t="s">
        <v>36</v>
      </c>
      <c r="G66" s="63">
        <v>740</v>
      </c>
      <c r="H66" s="33">
        <f t="shared" si="0"/>
        <v>0</v>
      </c>
      <c r="I66" s="975" t="s">
        <v>37</v>
      </c>
    </row>
    <row r="67" spans="1:9" s="27" customFormat="1" ht="15" customHeight="1" outlineLevel="1" x14ac:dyDescent="0.2">
      <c r="A67" s="28"/>
      <c r="B67" s="974"/>
      <c r="C67" s="44" t="s">
        <v>102</v>
      </c>
      <c r="D67" s="30" t="s">
        <v>103</v>
      </c>
      <c r="E67" s="31"/>
      <c r="F67" s="32" t="s">
        <v>36</v>
      </c>
      <c r="G67" s="1142" t="s">
        <v>104</v>
      </c>
      <c r="H67" s="33"/>
      <c r="I67" s="975"/>
    </row>
    <row r="68" spans="1:9" s="27" customFormat="1" ht="15" customHeight="1" outlineLevel="1" thickBot="1" x14ac:dyDescent="0.25">
      <c r="A68" s="28"/>
      <c r="B68" s="977"/>
      <c r="C68" s="46"/>
      <c r="D68" s="40"/>
      <c r="E68" s="41"/>
      <c r="F68" s="47"/>
      <c r="G68" s="48"/>
      <c r="H68" s="49"/>
      <c r="I68" s="978"/>
    </row>
    <row r="69" spans="1:9" s="54" customFormat="1" ht="20.25" customHeight="1" outlineLevel="1" thickBot="1" x14ac:dyDescent="0.25">
      <c r="A69" s="19"/>
      <c r="B69" s="979"/>
      <c r="C69" s="1314" t="s">
        <v>105</v>
      </c>
      <c r="D69" s="1347"/>
      <c r="E69" s="50" t="s">
        <v>106</v>
      </c>
      <c r="F69" s="51"/>
      <c r="G69" s="52"/>
      <c r="H69" s="52"/>
      <c r="I69" s="980"/>
    </row>
    <row r="70" spans="1:9" s="27" customFormat="1" ht="15" customHeight="1" outlineLevel="1" x14ac:dyDescent="0.2">
      <c r="A70" s="55"/>
      <c r="B70" s="971"/>
      <c r="C70" s="20" t="s">
        <v>107</v>
      </c>
      <c r="D70" s="56" t="s">
        <v>108</v>
      </c>
      <c r="E70" s="57"/>
      <c r="F70" s="23" t="s">
        <v>36</v>
      </c>
      <c r="G70" s="63">
        <v>81</v>
      </c>
      <c r="H70" s="58">
        <f t="shared" ref="H70:H90" si="1">B70*G70</f>
        <v>0</v>
      </c>
      <c r="I70" s="981" t="s">
        <v>37</v>
      </c>
    </row>
    <row r="71" spans="1:9" s="27" customFormat="1" ht="15" customHeight="1" outlineLevel="1" x14ac:dyDescent="0.2">
      <c r="A71" s="55"/>
      <c r="B71" s="973"/>
      <c r="C71" s="20" t="s">
        <v>109</v>
      </c>
      <c r="D71" s="56" t="s">
        <v>110</v>
      </c>
      <c r="E71" s="57"/>
      <c r="F71" s="23" t="s">
        <v>36</v>
      </c>
      <c r="G71" s="63">
        <v>110</v>
      </c>
      <c r="H71" s="58">
        <f t="shared" si="1"/>
        <v>0</v>
      </c>
      <c r="I71" s="981" t="s">
        <v>37</v>
      </c>
    </row>
    <row r="72" spans="1:9" s="27" customFormat="1" ht="15" customHeight="1" outlineLevel="1" x14ac:dyDescent="0.2">
      <c r="A72" s="55"/>
      <c r="B72" s="973"/>
      <c r="C72" s="20" t="s">
        <v>111</v>
      </c>
      <c r="D72" s="56" t="s">
        <v>112</v>
      </c>
      <c r="E72" s="57"/>
      <c r="F72" s="23" t="s">
        <v>36</v>
      </c>
      <c r="G72" s="63">
        <v>136</v>
      </c>
      <c r="H72" s="58">
        <f t="shared" si="1"/>
        <v>0</v>
      </c>
      <c r="I72" s="981" t="s">
        <v>37</v>
      </c>
    </row>
    <row r="73" spans="1:9" s="27" customFormat="1" ht="15" customHeight="1" outlineLevel="1" x14ac:dyDescent="0.2">
      <c r="A73" s="55"/>
      <c r="B73" s="973"/>
      <c r="C73" s="20" t="s">
        <v>113</v>
      </c>
      <c r="D73" s="56" t="s">
        <v>114</v>
      </c>
      <c r="E73" s="57"/>
      <c r="F73" s="23" t="s">
        <v>36</v>
      </c>
      <c r="G73" s="63">
        <v>176</v>
      </c>
      <c r="H73" s="25">
        <f>B73*G73</f>
        <v>0</v>
      </c>
      <c r="I73" s="972" t="s">
        <v>37</v>
      </c>
    </row>
    <row r="74" spans="1:9" s="27" customFormat="1" ht="15" customHeight="1" outlineLevel="1" x14ac:dyDescent="0.2">
      <c r="A74" s="55"/>
      <c r="B74" s="973"/>
      <c r="C74" s="59" t="s">
        <v>115</v>
      </c>
      <c r="D74" s="60" t="s">
        <v>116</v>
      </c>
      <c r="E74" s="61"/>
      <c r="F74" s="62" t="s">
        <v>36</v>
      </c>
      <c r="G74" s="63">
        <v>117</v>
      </c>
      <c r="H74" s="25">
        <f>B74*G74</f>
        <v>0</v>
      </c>
      <c r="I74" s="972" t="s">
        <v>37</v>
      </c>
    </row>
    <row r="75" spans="1:9" s="27" customFormat="1" ht="15" customHeight="1" outlineLevel="1" x14ac:dyDescent="0.2">
      <c r="A75" s="55"/>
      <c r="B75" s="973"/>
      <c r="C75" s="59" t="s">
        <v>117</v>
      </c>
      <c r="D75" s="60" t="s">
        <v>118</v>
      </c>
      <c r="E75" s="61"/>
      <c r="F75" s="62" t="s">
        <v>36</v>
      </c>
      <c r="G75" s="63">
        <v>166</v>
      </c>
      <c r="H75" s="25">
        <f>B75*G75</f>
        <v>0</v>
      </c>
      <c r="I75" s="981" t="s">
        <v>119</v>
      </c>
    </row>
    <row r="76" spans="1:9" s="27" customFormat="1" ht="15" customHeight="1" outlineLevel="1" x14ac:dyDescent="0.2">
      <c r="A76" s="55"/>
      <c r="B76" s="982"/>
      <c r="C76" s="29" t="s">
        <v>120</v>
      </c>
      <c r="D76" s="64" t="s">
        <v>121</v>
      </c>
      <c r="E76" s="65"/>
      <c r="F76" s="32" t="s">
        <v>36</v>
      </c>
      <c r="G76" s="63">
        <v>55</v>
      </c>
      <c r="H76" s="33">
        <f t="shared" si="1"/>
        <v>0</v>
      </c>
      <c r="I76" s="972" t="s">
        <v>37</v>
      </c>
    </row>
    <row r="77" spans="1:9" s="27" customFormat="1" ht="15" customHeight="1" outlineLevel="1" x14ac:dyDescent="0.2">
      <c r="A77" s="66">
        <f>SUM(B77)</f>
        <v>0</v>
      </c>
      <c r="B77" s="974"/>
      <c r="C77" s="29" t="s">
        <v>122</v>
      </c>
      <c r="D77" s="64" t="s">
        <v>123</v>
      </c>
      <c r="E77" s="65"/>
      <c r="F77" s="32" t="s">
        <v>36</v>
      </c>
      <c r="G77" s="63">
        <v>106</v>
      </c>
      <c r="H77" s="33">
        <f t="shared" si="1"/>
        <v>0</v>
      </c>
      <c r="I77" s="972" t="s">
        <v>37</v>
      </c>
    </row>
    <row r="78" spans="1:9" s="27" customFormat="1" ht="15" customHeight="1" outlineLevel="1" x14ac:dyDescent="0.2">
      <c r="A78" s="66">
        <f>SUM(B78)</f>
        <v>0</v>
      </c>
      <c r="B78" s="974"/>
      <c r="C78" s="29" t="s">
        <v>124</v>
      </c>
      <c r="D78" s="64" t="s">
        <v>125</v>
      </c>
      <c r="E78" s="65"/>
      <c r="F78" s="32" t="s">
        <v>36</v>
      </c>
      <c r="G78" s="63">
        <v>106</v>
      </c>
      <c r="H78" s="33">
        <f t="shared" si="1"/>
        <v>0</v>
      </c>
      <c r="I78" s="972" t="s">
        <v>37</v>
      </c>
    </row>
    <row r="79" spans="1:9" s="27" customFormat="1" ht="15" customHeight="1" outlineLevel="1" x14ac:dyDescent="0.2">
      <c r="A79" s="66">
        <f>SUM(B79)</f>
        <v>0</v>
      </c>
      <c r="B79" s="974"/>
      <c r="C79" s="29" t="s">
        <v>126</v>
      </c>
      <c r="D79" s="64" t="s">
        <v>127</v>
      </c>
      <c r="E79" s="65"/>
      <c r="F79" s="32" t="s">
        <v>36</v>
      </c>
      <c r="G79" s="63">
        <v>73</v>
      </c>
      <c r="H79" s="33">
        <f t="shared" si="1"/>
        <v>0</v>
      </c>
      <c r="I79" s="972" t="s">
        <v>37</v>
      </c>
    </row>
    <row r="80" spans="1:9" s="27" customFormat="1" ht="15" customHeight="1" outlineLevel="1" x14ac:dyDescent="0.2">
      <c r="A80" s="55"/>
      <c r="B80" s="974"/>
      <c r="C80" s="29" t="s">
        <v>128</v>
      </c>
      <c r="D80" s="64" t="s">
        <v>129</v>
      </c>
      <c r="E80" s="65"/>
      <c r="F80" s="32" t="s">
        <v>36</v>
      </c>
      <c r="G80" s="63">
        <v>127</v>
      </c>
      <c r="H80" s="33">
        <f t="shared" si="1"/>
        <v>0</v>
      </c>
      <c r="I80" s="972" t="s">
        <v>37</v>
      </c>
    </row>
    <row r="81" spans="1:9" s="27" customFormat="1" ht="15" customHeight="1" outlineLevel="1" x14ac:dyDescent="0.2">
      <c r="A81" s="55"/>
      <c r="B81" s="974"/>
      <c r="C81" s="29" t="s">
        <v>130</v>
      </c>
      <c r="D81" s="64" t="s">
        <v>131</v>
      </c>
      <c r="E81" s="65"/>
      <c r="F81" s="32" t="s">
        <v>132</v>
      </c>
      <c r="G81" s="63">
        <v>33</v>
      </c>
      <c r="H81" s="33">
        <f t="shared" si="1"/>
        <v>0</v>
      </c>
      <c r="I81" s="972" t="s">
        <v>37</v>
      </c>
    </row>
    <row r="82" spans="1:9" s="27" customFormat="1" ht="15" customHeight="1" outlineLevel="1" x14ac:dyDescent="0.2">
      <c r="A82" s="55"/>
      <c r="B82" s="974"/>
      <c r="C82" s="29" t="s">
        <v>133</v>
      </c>
      <c r="D82" s="64" t="s">
        <v>134</v>
      </c>
      <c r="E82" s="65"/>
      <c r="F82" s="32" t="s">
        <v>36</v>
      </c>
      <c r="G82" s="63">
        <v>37</v>
      </c>
      <c r="H82" s="33">
        <f t="shared" si="1"/>
        <v>0</v>
      </c>
      <c r="I82" s="972" t="s">
        <v>37</v>
      </c>
    </row>
    <row r="83" spans="1:9" s="27" customFormat="1" ht="15" customHeight="1" outlineLevel="1" x14ac:dyDescent="0.2">
      <c r="A83" s="55"/>
      <c r="B83" s="974"/>
      <c r="C83" s="29" t="s">
        <v>135</v>
      </c>
      <c r="D83" s="64" t="s">
        <v>136</v>
      </c>
      <c r="E83" s="65"/>
      <c r="F83" s="32" t="s">
        <v>36</v>
      </c>
      <c r="G83" s="63">
        <v>441</v>
      </c>
      <c r="H83" s="33">
        <f t="shared" si="1"/>
        <v>0</v>
      </c>
      <c r="I83" s="972" t="s">
        <v>37</v>
      </c>
    </row>
    <row r="84" spans="1:9" s="27" customFormat="1" ht="15" customHeight="1" outlineLevel="1" x14ac:dyDescent="0.2">
      <c r="A84" s="66">
        <f>SUM(B84)</f>
        <v>0</v>
      </c>
      <c r="B84" s="974"/>
      <c r="C84" s="29" t="s">
        <v>137</v>
      </c>
      <c r="D84" s="64" t="s">
        <v>138</v>
      </c>
      <c r="E84" s="65"/>
      <c r="F84" s="32" t="s">
        <v>36</v>
      </c>
      <c r="G84" s="63">
        <v>255</v>
      </c>
      <c r="H84" s="33">
        <f t="shared" si="1"/>
        <v>0</v>
      </c>
      <c r="I84" s="972" t="s">
        <v>37</v>
      </c>
    </row>
    <row r="85" spans="1:9" s="27" customFormat="1" ht="15" customHeight="1" outlineLevel="1" x14ac:dyDescent="0.2">
      <c r="A85" s="55"/>
      <c r="B85" s="974"/>
      <c r="C85" s="29" t="s">
        <v>139</v>
      </c>
      <c r="D85" s="64" t="s">
        <v>140</v>
      </c>
      <c r="E85" s="65"/>
      <c r="F85" s="32" t="s">
        <v>36</v>
      </c>
      <c r="G85" s="63">
        <v>403</v>
      </c>
      <c r="H85" s="33">
        <f t="shared" si="1"/>
        <v>0</v>
      </c>
      <c r="I85" s="972" t="s">
        <v>37</v>
      </c>
    </row>
    <row r="86" spans="1:9" s="27" customFormat="1" ht="15" customHeight="1" outlineLevel="1" x14ac:dyDescent="0.2">
      <c r="A86" s="55"/>
      <c r="B86" s="974"/>
      <c r="C86" s="29" t="s">
        <v>141</v>
      </c>
      <c r="D86" s="67" t="s">
        <v>142</v>
      </c>
      <c r="E86" s="68"/>
      <c r="F86" s="32" t="s">
        <v>36</v>
      </c>
      <c r="G86" s="63">
        <v>42</v>
      </c>
      <c r="H86" s="33">
        <f t="shared" si="1"/>
        <v>0</v>
      </c>
      <c r="I86" s="972" t="s">
        <v>37</v>
      </c>
    </row>
    <row r="87" spans="1:9" s="27" customFormat="1" ht="15" customHeight="1" outlineLevel="1" x14ac:dyDescent="0.2">
      <c r="A87" s="55"/>
      <c r="B87" s="974"/>
      <c r="C87" s="29" t="s">
        <v>143</v>
      </c>
      <c r="D87" s="64" t="s">
        <v>144</v>
      </c>
      <c r="E87" s="65"/>
      <c r="F87" s="32" t="s">
        <v>36</v>
      </c>
      <c r="G87" s="63">
        <v>57</v>
      </c>
      <c r="H87" s="33">
        <f t="shared" si="1"/>
        <v>0</v>
      </c>
      <c r="I87" s="972" t="s">
        <v>37</v>
      </c>
    </row>
    <row r="88" spans="1:9" s="27" customFormat="1" ht="15" customHeight="1" outlineLevel="1" x14ac:dyDescent="0.2">
      <c r="A88" s="55"/>
      <c r="B88" s="974"/>
      <c r="C88" s="29" t="s">
        <v>145</v>
      </c>
      <c r="D88" s="67" t="s">
        <v>146</v>
      </c>
      <c r="E88" s="68"/>
      <c r="F88" s="32" t="s">
        <v>36</v>
      </c>
      <c r="G88" s="63">
        <v>57</v>
      </c>
      <c r="H88" s="33">
        <f t="shared" si="1"/>
        <v>0</v>
      </c>
      <c r="I88" s="972" t="s">
        <v>37</v>
      </c>
    </row>
    <row r="89" spans="1:9" s="27" customFormat="1" ht="15" customHeight="1" outlineLevel="1" x14ac:dyDescent="0.2">
      <c r="A89" s="55"/>
      <c r="B89" s="974"/>
      <c r="C89" s="29" t="s">
        <v>147</v>
      </c>
      <c r="D89" s="64" t="s">
        <v>148</v>
      </c>
      <c r="E89" s="65"/>
      <c r="F89" s="32" t="s">
        <v>36</v>
      </c>
      <c r="G89" s="63">
        <v>198</v>
      </c>
      <c r="H89" s="33">
        <f t="shared" si="1"/>
        <v>0</v>
      </c>
      <c r="I89" s="972" t="s">
        <v>37</v>
      </c>
    </row>
    <row r="90" spans="1:9" s="27" customFormat="1" ht="15" customHeight="1" outlineLevel="1" x14ac:dyDescent="0.2">
      <c r="A90" s="55"/>
      <c r="B90" s="974"/>
      <c r="C90" s="29" t="s">
        <v>149</v>
      </c>
      <c r="D90" s="64" t="s">
        <v>150</v>
      </c>
      <c r="E90" s="65"/>
      <c r="F90" s="32" t="s">
        <v>36</v>
      </c>
      <c r="G90" s="63">
        <v>124</v>
      </c>
      <c r="H90" s="33">
        <f t="shared" si="1"/>
        <v>0</v>
      </c>
      <c r="I90" s="972" t="s">
        <v>37</v>
      </c>
    </row>
    <row r="91" spans="1:9" s="27" customFormat="1" ht="15" customHeight="1" outlineLevel="1" x14ac:dyDescent="0.2">
      <c r="A91" s="55"/>
      <c r="B91" s="974"/>
      <c r="C91" s="29" t="s">
        <v>151</v>
      </c>
      <c r="D91" s="64" t="s">
        <v>152</v>
      </c>
      <c r="E91" s="65"/>
      <c r="F91" s="32" t="s">
        <v>36</v>
      </c>
      <c r="G91" s="1143" t="s">
        <v>153</v>
      </c>
      <c r="H91" s="33"/>
      <c r="I91" s="972"/>
    </row>
    <row r="92" spans="1:9" s="27" customFormat="1" ht="15" customHeight="1" outlineLevel="1" x14ac:dyDescent="0.2">
      <c r="A92" s="66">
        <f>SUM(B92)</f>
        <v>0</v>
      </c>
      <c r="B92" s="974"/>
      <c r="C92" s="29" t="s">
        <v>154</v>
      </c>
      <c r="D92" s="64" t="s">
        <v>155</v>
      </c>
      <c r="E92" s="65"/>
      <c r="F92" s="32" t="s">
        <v>36</v>
      </c>
      <c r="G92" s="1143" t="s">
        <v>153</v>
      </c>
      <c r="H92" s="33"/>
      <c r="I92" s="972"/>
    </row>
    <row r="93" spans="1:9" s="27" customFormat="1" ht="15" customHeight="1" outlineLevel="1" x14ac:dyDescent="0.2">
      <c r="A93" s="55"/>
      <c r="B93" s="974"/>
      <c r="C93" s="29" t="s">
        <v>156</v>
      </c>
      <c r="D93" s="64" t="s">
        <v>157</v>
      </c>
      <c r="E93" s="65"/>
      <c r="F93" s="32" t="s">
        <v>132</v>
      </c>
      <c r="G93" s="63">
        <v>57</v>
      </c>
      <c r="H93" s="33">
        <f>B93*G93</f>
        <v>0</v>
      </c>
      <c r="I93" s="972" t="s">
        <v>37</v>
      </c>
    </row>
    <row r="94" spans="1:9" s="27" customFormat="1" ht="15" customHeight="1" outlineLevel="1" x14ac:dyDescent="0.2">
      <c r="A94" s="55"/>
      <c r="B94" s="974"/>
      <c r="C94" s="29" t="s">
        <v>158</v>
      </c>
      <c r="D94" s="64" t="s">
        <v>159</v>
      </c>
      <c r="E94" s="65"/>
      <c r="F94" s="32" t="s">
        <v>160</v>
      </c>
      <c r="G94" s="63">
        <v>57</v>
      </c>
      <c r="H94" s="33">
        <f>B94*G94</f>
        <v>0</v>
      </c>
      <c r="I94" s="972" t="s">
        <v>37</v>
      </c>
    </row>
    <row r="95" spans="1:9" s="27" customFormat="1" ht="15" customHeight="1" outlineLevel="1" x14ac:dyDescent="0.2">
      <c r="A95" s="55"/>
      <c r="B95" s="974"/>
      <c r="C95" s="29" t="s">
        <v>161</v>
      </c>
      <c r="D95" s="64" t="s">
        <v>162</v>
      </c>
      <c r="E95" s="65"/>
      <c r="F95" s="32" t="s">
        <v>36</v>
      </c>
      <c r="G95" s="63">
        <v>117</v>
      </c>
      <c r="H95" s="33">
        <f>B95*G95</f>
        <v>0</v>
      </c>
      <c r="I95" s="972" t="s">
        <v>37</v>
      </c>
    </row>
    <row r="96" spans="1:9" s="27" customFormat="1" ht="15" customHeight="1" outlineLevel="1" x14ac:dyDescent="0.2">
      <c r="A96" s="55"/>
      <c r="B96" s="974"/>
      <c r="C96" s="29" t="s">
        <v>163</v>
      </c>
      <c r="D96" s="64" t="s">
        <v>164</v>
      </c>
      <c r="E96" s="65"/>
      <c r="F96" s="32" t="s">
        <v>36</v>
      </c>
      <c r="G96" s="1142" t="s">
        <v>104</v>
      </c>
      <c r="H96" s="33"/>
      <c r="I96" s="972"/>
    </row>
    <row r="97" spans="1:9" s="27" customFormat="1" ht="15" customHeight="1" outlineLevel="1" x14ac:dyDescent="0.2">
      <c r="A97" s="55"/>
      <c r="B97" s="974"/>
      <c r="C97" s="29" t="s">
        <v>165</v>
      </c>
      <c r="D97" s="64" t="s">
        <v>166</v>
      </c>
      <c r="E97" s="65"/>
      <c r="F97" s="32" t="s">
        <v>36</v>
      </c>
      <c r="G97" s="63">
        <v>520</v>
      </c>
      <c r="H97" s="33">
        <f>B97*G97</f>
        <v>0</v>
      </c>
      <c r="I97" s="972" t="s">
        <v>37</v>
      </c>
    </row>
    <row r="98" spans="1:9" s="27" customFormat="1" ht="15" customHeight="1" outlineLevel="1" x14ac:dyDescent="0.2">
      <c r="A98" s="55"/>
      <c r="B98" s="974"/>
      <c r="C98" s="29" t="s">
        <v>167</v>
      </c>
      <c r="D98" s="67" t="s">
        <v>168</v>
      </c>
      <c r="E98" s="68"/>
      <c r="F98" s="32" t="s">
        <v>36</v>
      </c>
      <c r="G98" s="63">
        <v>313</v>
      </c>
      <c r="H98" s="33">
        <f>B98*G98</f>
        <v>0</v>
      </c>
      <c r="I98" s="972" t="s">
        <v>37</v>
      </c>
    </row>
    <row r="99" spans="1:9" s="27" customFormat="1" ht="15" customHeight="1" outlineLevel="1" x14ac:dyDescent="0.2">
      <c r="A99" s="55"/>
      <c r="B99" s="974"/>
      <c r="C99" s="29" t="s">
        <v>169</v>
      </c>
      <c r="D99" s="64" t="s">
        <v>170</v>
      </c>
      <c r="E99" s="65"/>
      <c r="F99" s="32" t="s">
        <v>36</v>
      </c>
      <c r="G99" s="63">
        <v>293</v>
      </c>
      <c r="H99" s="33">
        <v>0</v>
      </c>
      <c r="I99" s="983" t="s">
        <v>37</v>
      </c>
    </row>
    <row r="100" spans="1:9" s="27" customFormat="1" ht="15" customHeight="1" outlineLevel="1" x14ac:dyDescent="0.2">
      <c r="A100" s="55"/>
      <c r="B100" s="974"/>
      <c r="C100" s="29" t="s">
        <v>171</v>
      </c>
      <c r="D100" s="69" t="s">
        <v>172</v>
      </c>
      <c r="E100" s="65"/>
      <c r="F100" s="32" t="s">
        <v>36</v>
      </c>
      <c r="G100" s="63">
        <v>293</v>
      </c>
      <c r="H100" s="33">
        <f>B100*G100</f>
        <v>0</v>
      </c>
      <c r="I100" s="972" t="s">
        <v>37</v>
      </c>
    </row>
    <row r="101" spans="1:9" s="27" customFormat="1" ht="15" customHeight="1" outlineLevel="1" x14ac:dyDescent="0.2">
      <c r="A101" s="55"/>
      <c r="B101" s="974"/>
      <c r="C101" s="29" t="s">
        <v>173</v>
      </c>
      <c r="D101" s="69" t="s">
        <v>174</v>
      </c>
      <c r="E101" s="65"/>
      <c r="F101" s="32" t="s">
        <v>36</v>
      </c>
      <c r="G101" s="63">
        <v>293</v>
      </c>
      <c r="H101" s="33">
        <f>B101*G101</f>
        <v>0</v>
      </c>
      <c r="I101" s="976" t="s">
        <v>37</v>
      </c>
    </row>
    <row r="102" spans="1:9" s="27" customFormat="1" ht="15" customHeight="1" outlineLevel="1" x14ac:dyDescent="0.2">
      <c r="A102" s="55"/>
      <c r="B102" s="974"/>
      <c r="C102" s="29" t="s">
        <v>175</v>
      </c>
      <c r="D102" s="64" t="s">
        <v>176</v>
      </c>
      <c r="E102" s="65"/>
      <c r="F102" s="32" t="s">
        <v>132</v>
      </c>
      <c r="G102" s="63">
        <v>343</v>
      </c>
      <c r="H102" s="33">
        <v>0</v>
      </c>
      <c r="I102" s="972" t="s">
        <v>37</v>
      </c>
    </row>
    <row r="103" spans="1:9" s="27" customFormat="1" ht="15" customHeight="1" outlineLevel="1" x14ac:dyDescent="0.2">
      <c r="A103" s="55"/>
      <c r="B103" s="974"/>
      <c r="C103" s="29" t="s">
        <v>177</v>
      </c>
      <c r="D103" s="64" t="s">
        <v>178</v>
      </c>
      <c r="E103" s="65"/>
      <c r="F103" s="32" t="s">
        <v>36</v>
      </c>
      <c r="G103" s="63">
        <v>244</v>
      </c>
      <c r="H103" s="33">
        <f>B103*G103</f>
        <v>0</v>
      </c>
      <c r="I103" s="972" t="s">
        <v>37</v>
      </c>
    </row>
    <row r="104" spans="1:9" s="27" customFormat="1" ht="15" customHeight="1" outlineLevel="1" x14ac:dyDescent="0.2">
      <c r="A104" s="70"/>
      <c r="B104" s="974"/>
      <c r="C104" s="29" t="s">
        <v>179</v>
      </c>
      <c r="D104" s="64" t="s">
        <v>180</v>
      </c>
      <c r="E104" s="65"/>
      <c r="F104" s="32" t="s">
        <v>36</v>
      </c>
      <c r="G104" s="63">
        <v>433</v>
      </c>
      <c r="H104" s="33">
        <f>B104*G104</f>
        <v>0</v>
      </c>
      <c r="I104" s="972" t="s">
        <v>37</v>
      </c>
    </row>
    <row r="105" spans="1:9" s="27" customFormat="1" ht="15" customHeight="1" outlineLevel="1" x14ac:dyDescent="0.2">
      <c r="A105" s="55"/>
      <c r="B105" s="974"/>
      <c r="C105" s="29" t="s">
        <v>181</v>
      </c>
      <c r="D105" s="64" t="s">
        <v>182</v>
      </c>
      <c r="E105" s="65"/>
      <c r="F105" s="32" t="s">
        <v>132</v>
      </c>
      <c r="G105" s="63">
        <v>227</v>
      </c>
      <c r="H105" s="33">
        <f>B105*G105</f>
        <v>0</v>
      </c>
      <c r="I105" s="972" t="s">
        <v>37</v>
      </c>
    </row>
    <row r="106" spans="1:9" s="27" customFormat="1" ht="15" customHeight="1" outlineLevel="1" x14ac:dyDescent="0.2">
      <c r="A106" s="55"/>
      <c r="B106" s="974"/>
      <c r="C106" s="71" t="s">
        <v>183</v>
      </c>
      <c r="D106" s="64" t="s">
        <v>184</v>
      </c>
      <c r="E106" s="65"/>
      <c r="F106" s="32" t="s">
        <v>36</v>
      </c>
      <c r="G106" s="63">
        <v>33</v>
      </c>
      <c r="H106" s="33">
        <v>0</v>
      </c>
      <c r="I106" s="972" t="s">
        <v>37</v>
      </c>
    </row>
    <row r="107" spans="1:9" s="27" customFormat="1" ht="15" customHeight="1" outlineLevel="1" x14ac:dyDescent="0.2">
      <c r="A107" s="55"/>
      <c r="B107" s="974"/>
      <c r="C107" s="29" t="s">
        <v>185</v>
      </c>
      <c r="D107" s="72" t="s">
        <v>186</v>
      </c>
      <c r="E107" s="68"/>
      <c r="F107" s="32" t="s">
        <v>36</v>
      </c>
      <c r="G107" s="63">
        <v>103</v>
      </c>
      <c r="H107" s="33">
        <f>B107*G107</f>
        <v>0</v>
      </c>
      <c r="I107" s="972" t="s">
        <v>37</v>
      </c>
    </row>
    <row r="108" spans="1:9" s="27" customFormat="1" ht="15" customHeight="1" outlineLevel="1" x14ac:dyDescent="0.2">
      <c r="A108" s="55"/>
      <c r="B108" s="974"/>
      <c r="C108" s="29" t="s">
        <v>187</v>
      </c>
      <c r="D108" s="64" t="s">
        <v>188</v>
      </c>
      <c r="E108" s="65"/>
      <c r="F108" s="32" t="s">
        <v>160</v>
      </c>
      <c r="G108" s="63">
        <v>309</v>
      </c>
      <c r="H108" s="33">
        <f>B108*G108</f>
        <v>0</v>
      </c>
      <c r="I108" s="972" t="s">
        <v>37</v>
      </c>
    </row>
    <row r="109" spans="1:9" s="27" customFormat="1" ht="15" customHeight="1" outlineLevel="1" x14ac:dyDescent="0.2">
      <c r="A109" s="55"/>
      <c r="B109" s="974"/>
      <c r="C109" s="29" t="s">
        <v>189</v>
      </c>
      <c r="D109" s="64" t="s">
        <v>190</v>
      </c>
      <c r="E109" s="65"/>
      <c r="F109" s="32" t="s">
        <v>36</v>
      </c>
      <c r="G109" s="1142" t="s">
        <v>104</v>
      </c>
      <c r="H109" s="33"/>
      <c r="I109" s="972"/>
    </row>
    <row r="110" spans="1:9" s="27" customFormat="1" ht="15" customHeight="1" outlineLevel="1" x14ac:dyDescent="0.2">
      <c r="A110" s="66">
        <f>SUM(B110:B113,B115:B116)</f>
        <v>0</v>
      </c>
      <c r="B110" s="974"/>
      <c r="C110" s="71" t="s">
        <v>191</v>
      </c>
      <c r="D110" s="64" t="s">
        <v>192</v>
      </c>
      <c r="E110" s="65"/>
      <c r="F110" s="32" t="s">
        <v>36</v>
      </c>
      <c r="G110" s="63">
        <v>342</v>
      </c>
      <c r="H110" s="33">
        <f t="shared" ref="H110:H117" si="2">B110*G110</f>
        <v>0</v>
      </c>
      <c r="I110" s="972" t="s">
        <v>37</v>
      </c>
    </row>
    <row r="111" spans="1:9" s="27" customFormat="1" ht="15" customHeight="1" outlineLevel="1" x14ac:dyDescent="0.2">
      <c r="A111" s="55"/>
      <c r="B111" s="974"/>
      <c r="C111" s="29" t="s">
        <v>193</v>
      </c>
      <c r="D111" s="64" t="s">
        <v>194</v>
      </c>
      <c r="E111" s="65"/>
      <c r="F111" s="32" t="s">
        <v>36</v>
      </c>
      <c r="G111" s="63">
        <v>342</v>
      </c>
      <c r="H111" s="33">
        <f t="shared" si="2"/>
        <v>0</v>
      </c>
      <c r="I111" s="972" t="s">
        <v>37</v>
      </c>
    </row>
    <row r="112" spans="1:9" s="27" customFormat="1" ht="15" customHeight="1" outlineLevel="1" x14ac:dyDescent="0.2">
      <c r="A112" s="55"/>
      <c r="B112" s="974"/>
      <c r="C112" s="29" t="s">
        <v>195</v>
      </c>
      <c r="D112" s="64" t="s">
        <v>196</v>
      </c>
      <c r="E112" s="65"/>
      <c r="F112" s="32" t="s">
        <v>36</v>
      </c>
      <c r="G112" s="63">
        <v>342</v>
      </c>
      <c r="H112" s="33">
        <f t="shared" si="2"/>
        <v>0</v>
      </c>
      <c r="I112" s="972" t="s">
        <v>37</v>
      </c>
    </row>
    <row r="113" spans="1:9" s="27" customFormat="1" ht="15" customHeight="1" outlineLevel="1" x14ac:dyDescent="0.2">
      <c r="A113" s="55"/>
      <c r="B113" s="974"/>
      <c r="C113" s="29" t="s">
        <v>197</v>
      </c>
      <c r="D113" s="64" t="s">
        <v>198</v>
      </c>
      <c r="E113" s="65"/>
      <c r="F113" s="32" t="s">
        <v>36</v>
      </c>
      <c r="G113" s="63">
        <v>342</v>
      </c>
      <c r="H113" s="33">
        <f t="shared" si="2"/>
        <v>0</v>
      </c>
      <c r="I113" s="972" t="s">
        <v>37</v>
      </c>
    </row>
    <row r="114" spans="1:9" s="27" customFormat="1" ht="15" customHeight="1" outlineLevel="1" x14ac:dyDescent="0.2">
      <c r="A114" s="55"/>
      <c r="B114" s="974"/>
      <c r="C114" s="71" t="s">
        <v>199</v>
      </c>
      <c r="D114" s="64" t="s">
        <v>200</v>
      </c>
      <c r="E114" s="65"/>
      <c r="F114" s="32" t="s">
        <v>36</v>
      </c>
      <c r="G114" s="63">
        <v>221</v>
      </c>
      <c r="H114" s="33">
        <f t="shared" si="2"/>
        <v>0</v>
      </c>
      <c r="I114" s="972" t="s">
        <v>37</v>
      </c>
    </row>
    <row r="115" spans="1:9" s="27" customFormat="1" ht="15" customHeight="1" outlineLevel="1" x14ac:dyDescent="0.2">
      <c r="A115" s="66"/>
      <c r="B115" s="974"/>
      <c r="C115" s="29" t="s">
        <v>201</v>
      </c>
      <c r="D115" s="64" t="s">
        <v>202</v>
      </c>
      <c r="E115" s="65"/>
      <c r="F115" s="32" t="s">
        <v>36</v>
      </c>
      <c r="G115" s="63">
        <v>394</v>
      </c>
      <c r="H115" s="33">
        <f t="shared" si="2"/>
        <v>0</v>
      </c>
      <c r="I115" s="972" t="s">
        <v>37</v>
      </c>
    </row>
    <row r="116" spans="1:9" s="27" customFormat="1" ht="15" customHeight="1" outlineLevel="1" x14ac:dyDescent="0.2">
      <c r="A116" s="55"/>
      <c r="B116" s="974"/>
      <c r="C116" s="29" t="s">
        <v>203</v>
      </c>
      <c r="D116" s="73" t="s">
        <v>204</v>
      </c>
      <c r="E116" s="65"/>
      <c r="F116" s="32" t="s">
        <v>36</v>
      </c>
      <c r="G116" s="63">
        <v>394</v>
      </c>
      <c r="H116" s="33">
        <f t="shared" si="2"/>
        <v>0</v>
      </c>
      <c r="I116" s="972" t="s">
        <v>37</v>
      </c>
    </row>
    <row r="117" spans="1:9" s="27" customFormat="1" ht="15" customHeight="1" outlineLevel="1" x14ac:dyDescent="0.2">
      <c r="A117" s="55"/>
      <c r="B117" s="974"/>
      <c r="C117" s="71" t="s">
        <v>205</v>
      </c>
      <c r="D117" s="64" t="s">
        <v>206</v>
      </c>
      <c r="E117" s="65"/>
      <c r="F117" s="32" t="s">
        <v>36</v>
      </c>
      <c r="G117" s="63">
        <v>273</v>
      </c>
      <c r="H117" s="33">
        <f t="shared" si="2"/>
        <v>0</v>
      </c>
      <c r="I117" s="972" t="s">
        <v>37</v>
      </c>
    </row>
    <row r="118" spans="1:9" s="27" customFormat="1" ht="15" customHeight="1" outlineLevel="1" x14ac:dyDescent="0.2">
      <c r="A118" s="55"/>
      <c r="B118" s="974"/>
      <c r="C118" s="29" t="s">
        <v>207</v>
      </c>
      <c r="D118" s="64" t="s">
        <v>208</v>
      </c>
      <c r="E118" s="65"/>
      <c r="F118" s="32" t="s">
        <v>36</v>
      </c>
      <c r="G118" s="1142" t="s">
        <v>104</v>
      </c>
      <c r="H118" s="33"/>
      <c r="I118" s="972"/>
    </row>
    <row r="119" spans="1:9" s="27" customFormat="1" ht="15" customHeight="1" outlineLevel="1" x14ac:dyDescent="0.2">
      <c r="A119" s="55"/>
      <c r="B119" s="974"/>
      <c r="C119" s="29" t="s">
        <v>209</v>
      </c>
      <c r="D119" s="64" t="s">
        <v>210</v>
      </c>
      <c r="E119" s="65"/>
      <c r="F119" s="32" t="s">
        <v>36</v>
      </c>
      <c r="G119" s="63">
        <v>141</v>
      </c>
      <c r="H119" s="33">
        <f>B119*G119</f>
        <v>0</v>
      </c>
      <c r="I119" s="972" t="s">
        <v>37</v>
      </c>
    </row>
    <row r="120" spans="1:9" s="27" customFormat="1" ht="15" customHeight="1" outlineLevel="1" x14ac:dyDescent="0.2">
      <c r="A120" s="55"/>
      <c r="B120" s="974"/>
      <c r="C120" s="29" t="s">
        <v>211</v>
      </c>
      <c r="D120" s="64" t="s">
        <v>212</v>
      </c>
      <c r="E120" s="65"/>
      <c r="F120" s="32" t="s">
        <v>36</v>
      </c>
      <c r="G120" s="1143" t="s">
        <v>153</v>
      </c>
      <c r="H120" s="33"/>
      <c r="I120" s="972"/>
    </row>
    <row r="121" spans="1:9" s="27" customFormat="1" ht="15" customHeight="1" outlineLevel="1" x14ac:dyDescent="0.2">
      <c r="A121" s="55"/>
      <c r="B121" s="974"/>
      <c r="C121" s="29" t="s">
        <v>213</v>
      </c>
      <c r="D121" s="74" t="s">
        <v>214</v>
      </c>
      <c r="E121" s="75"/>
      <c r="F121" s="76" t="s">
        <v>36</v>
      </c>
      <c r="G121" s="63">
        <v>523</v>
      </c>
      <c r="H121" s="33">
        <f t="shared" ref="H121:H127" si="3">B121*G121</f>
        <v>0</v>
      </c>
      <c r="I121" s="972" t="s">
        <v>37</v>
      </c>
    </row>
    <row r="122" spans="1:9" s="27" customFormat="1" ht="15" customHeight="1" outlineLevel="1" x14ac:dyDescent="0.2">
      <c r="A122" s="55"/>
      <c r="B122" s="974"/>
      <c r="C122" s="29" t="s">
        <v>215</v>
      </c>
      <c r="D122" s="74" t="s">
        <v>216</v>
      </c>
      <c r="E122" s="75"/>
      <c r="F122" s="76" t="s">
        <v>36</v>
      </c>
      <c r="G122" s="63">
        <v>45</v>
      </c>
      <c r="H122" s="33">
        <f t="shared" si="3"/>
        <v>0</v>
      </c>
      <c r="I122" s="972" t="s">
        <v>37</v>
      </c>
    </row>
    <row r="123" spans="1:9" s="27" customFormat="1" ht="15" customHeight="1" outlineLevel="1" x14ac:dyDescent="0.2">
      <c r="A123" s="55"/>
      <c r="B123" s="974"/>
      <c r="C123" s="29" t="s">
        <v>217</v>
      </c>
      <c r="D123" s="74" t="s">
        <v>218</v>
      </c>
      <c r="E123" s="75"/>
      <c r="F123" s="76" t="s">
        <v>36</v>
      </c>
      <c r="G123" s="63">
        <v>45</v>
      </c>
      <c r="H123" s="33">
        <f t="shared" si="3"/>
        <v>0</v>
      </c>
      <c r="I123" s="972" t="s">
        <v>37</v>
      </c>
    </row>
    <row r="124" spans="1:9" s="27" customFormat="1" ht="15" customHeight="1" outlineLevel="1" x14ac:dyDescent="0.2">
      <c r="A124" s="55"/>
      <c r="B124" s="974"/>
      <c r="C124" s="29" t="s">
        <v>219</v>
      </c>
      <c r="D124" s="74" t="s">
        <v>220</v>
      </c>
      <c r="E124" s="75"/>
      <c r="F124" s="76" t="s">
        <v>160</v>
      </c>
      <c r="G124" s="63">
        <v>44</v>
      </c>
      <c r="H124" s="33">
        <f t="shared" si="3"/>
        <v>0</v>
      </c>
      <c r="I124" s="981" t="s">
        <v>37</v>
      </c>
    </row>
    <row r="125" spans="1:9" s="27" customFormat="1" ht="15" customHeight="1" outlineLevel="1" x14ac:dyDescent="0.2">
      <c r="A125" s="55"/>
      <c r="B125" s="974"/>
      <c r="C125" s="29" t="s">
        <v>221</v>
      </c>
      <c r="D125" s="74" t="s">
        <v>222</v>
      </c>
      <c r="E125" s="75"/>
      <c r="F125" s="76" t="s">
        <v>36</v>
      </c>
      <c r="G125" s="63">
        <v>198</v>
      </c>
      <c r="H125" s="33">
        <f t="shared" si="3"/>
        <v>0</v>
      </c>
      <c r="I125" s="972" t="s">
        <v>37</v>
      </c>
    </row>
    <row r="126" spans="1:9" s="27" customFormat="1" ht="15" customHeight="1" outlineLevel="1" x14ac:dyDescent="0.2">
      <c r="A126" s="55"/>
      <c r="B126" s="974"/>
      <c r="C126" s="29" t="s">
        <v>223</v>
      </c>
      <c r="D126" s="74" t="s">
        <v>224</v>
      </c>
      <c r="E126" s="75"/>
      <c r="F126" s="76" t="s">
        <v>36</v>
      </c>
      <c r="G126" s="63">
        <v>247</v>
      </c>
      <c r="H126" s="33">
        <f t="shared" si="3"/>
        <v>0</v>
      </c>
      <c r="I126" s="972" t="s">
        <v>37</v>
      </c>
    </row>
    <row r="127" spans="1:9" s="27" customFormat="1" ht="15" customHeight="1" outlineLevel="1" x14ac:dyDescent="0.2">
      <c r="A127" s="55"/>
      <c r="B127" s="974"/>
      <c r="C127" s="29" t="s">
        <v>225</v>
      </c>
      <c r="D127" s="74" t="s">
        <v>226</v>
      </c>
      <c r="E127" s="75"/>
      <c r="F127" s="76" t="s">
        <v>132</v>
      </c>
      <c r="G127" s="63">
        <v>65</v>
      </c>
      <c r="H127" s="33">
        <f t="shared" si="3"/>
        <v>0</v>
      </c>
      <c r="I127" s="972" t="s">
        <v>37</v>
      </c>
    </row>
    <row r="128" spans="1:9" s="27" customFormat="1" ht="15" customHeight="1" outlineLevel="1" x14ac:dyDescent="0.2">
      <c r="A128" s="55"/>
      <c r="B128" s="974"/>
      <c r="C128" s="29" t="s">
        <v>227</v>
      </c>
      <c r="D128" s="77" t="s">
        <v>228</v>
      </c>
      <c r="E128" s="75"/>
      <c r="F128" s="76" t="s">
        <v>36</v>
      </c>
      <c r="G128" s="1142" t="s">
        <v>153</v>
      </c>
      <c r="H128" s="33"/>
      <c r="I128" s="975"/>
    </row>
    <row r="129" spans="1:9" s="27" customFormat="1" ht="15" customHeight="1" outlineLevel="1" x14ac:dyDescent="0.2">
      <c r="A129" s="55"/>
      <c r="B129" s="974"/>
      <c r="C129" s="29" t="s">
        <v>229</v>
      </c>
      <c r="D129" s="74" t="s">
        <v>230</v>
      </c>
      <c r="E129" s="75"/>
      <c r="F129" s="76" t="s">
        <v>36</v>
      </c>
      <c r="G129" s="1142" t="s">
        <v>153</v>
      </c>
      <c r="H129" s="33"/>
      <c r="I129" s="975"/>
    </row>
    <row r="130" spans="1:9" s="27" customFormat="1" ht="15" customHeight="1" outlineLevel="1" x14ac:dyDescent="0.2">
      <c r="A130" s="55"/>
      <c r="B130" s="974"/>
      <c r="C130" s="29" t="s">
        <v>231</v>
      </c>
      <c r="D130" s="74" t="s">
        <v>232</v>
      </c>
      <c r="E130" s="75"/>
      <c r="F130" s="76" t="s">
        <v>36</v>
      </c>
      <c r="G130" s="1142" t="s">
        <v>153</v>
      </c>
      <c r="H130" s="33"/>
      <c r="I130" s="975"/>
    </row>
    <row r="131" spans="1:9" s="27" customFormat="1" ht="15" customHeight="1" outlineLevel="1" x14ac:dyDescent="0.2">
      <c r="A131" s="55"/>
      <c r="B131" s="974"/>
      <c r="C131" s="78" t="s">
        <v>233</v>
      </c>
      <c r="D131" s="79" t="s">
        <v>234</v>
      </c>
      <c r="E131" s="80"/>
      <c r="F131" s="81" t="s">
        <v>36</v>
      </c>
      <c r="G131" s="63">
        <v>283</v>
      </c>
      <c r="H131" s="33">
        <f t="shared" ref="H131:H136" si="4">B131*G131</f>
        <v>0</v>
      </c>
      <c r="I131" s="976" t="s">
        <v>37</v>
      </c>
    </row>
    <row r="132" spans="1:9" s="27" customFormat="1" ht="15" customHeight="1" outlineLevel="1" x14ac:dyDescent="0.2">
      <c r="A132" s="55"/>
      <c r="B132" s="984"/>
      <c r="C132" s="82" t="s">
        <v>235</v>
      </c>
      <c r="D132" s="83" t="s">
        <v>236</v>
      </c>
      <c r="E132" s="84"/>
      <c r="F132" s="81" t="s">
        <v>36</v>
      </c>
      <c r="G132" s="63">
        <v>557</v>
      </c>
      <c r="H132" s="33">
        <f t="shared" si="4"/>
        <v>0</v>
      </c>
      <c r="I132" s="976" t="s">
        <v>37</v>
      </c>
    </row>
    <row r="133" spans="1:9" s="27" customFormat="1" ht="15" customHeight="1" outlineLevel="1" x14ac:dyDescent="0.2">
      <c r="A133" s="55"/>
      <c r="B133" s="984"/>
      <c r="C133" s="82" t="s">
        <v>237</v>
      </c>
      <c r="D133" s="83" t="s">
        <v>238</v>
      </c>
      <c r="E133" s="84"/>
      <c r="F133" s="81" t="s">
        <v>36</v>
      </c>
      <c r="G133" s="63">
        <v>557</v>
      </c>
      <c r="H133" s="33">
        <f t="shared" si="4"/>
        <v>0</v>
      </c>
      <c r="I133" s="976" t="s">
        <v>37</v>
      </c>
    </row>
    <row r="134" spans="1:9" s="27" customFormat="1" ht="15" customHeight="1" outlineLevel="1" x14ac:dyDescent="0.2">
      <c r="A134" s="55"/>
      <c r="B134" s="984"/>
      <c r="C134" s="82" t="s">
        <v>239</v>
      </c>
      <c r="D134" s="83" t="s">
        <v>240</v>
      </c>
      <c r="E134" s="84"/>
      <c r="F134" s="81" t="s">
        <v>36</v>
      </c>
      <c r="G134" s="63">
        <v>557</v>
      </c>
      <c r="H134" s="33">
        <f t="shared" si="4"/>
        <v>0</v>
      </c>
      <c r="I134" s="976" t="s">
        <v>37</v>
      </c>
    </row>
    <row r="135" spans="1:9" s="27" customFormat="1" ht="15" customHeight="1" outlineLevel="1" x14ac:dyDescent="0.2">
      <c r="A135" s="55"/>
      <c r="B135" s="984"/>
      <c r="C135" s="82" t="s">
        <v>241</v>
      </c>
      <c r="D135" s="85" t="s">
        <v>242</v>
      </c>
      <c r="E135" s="86"/>
      <c r="F135" s="87" t="s">
        <v>36</v>
      </c>
      <c r="G135" s="63">
        <v>493</v>
      </c>
      <c r="H135" s="49">
        <f t="shared" si="4"/>
        <v>0</v>
      </c>
      <c r="I135" s="985" t="s">
        <v>37</v>
      </c>
    </row>
    <row r="136" spans="1:9" s="27" customFormat="1" ht="15" customHeight="1" outlineLevel="1" thickBot="1" x14ac:dyDescent="0.25">
      <c r="A136" s="55"/>
      <c r="B136" s="984"/>
      <c r="C136" s="46"/>
      <c r="D136" s="72"/>
      <c r="E136" s="68"/>
      <c r="F136" s="88"/>
      <c r="G136" s="89"/>
      <c r="H136" s="49">
        <f t="shared" si="4"/>
        <v>0</v>
      </c>
      <c r="I136" s="978"/>
    </row>
    <row r="137" spans="1:9" s="27" customFormat="1" ht="25.5" customHeight="1" outlineLevel="1" thickBot="1" x14ac:dyDescent="0.25">
      <c r="A137" s="28"/>
      <c r="B137" s="970"/>
      <c r="C137" s="926" t="s">
        <v>243</v>
      </c>
      <c r="D137" s="91"/>
      <c r="E137" s="92" t="s">
        <v>244</v>
      </c>
      <c r="F137" s="93" t="s">
        <v>245</v>
      </c>
      <c r="G137" s="52"/>
      <c r="H137" s="52"/>
      <c r="I137" s="980"/>
    </row>
    <row r="138" spans="1:9" s="27" customFormat="1" ht="15" customHeight="1" outlineLevel="1" x14ac:dyDescent="0.2">
      <c r="A138" s="28"/>
      <c r="B138" s="973"/>
      <c r="C138" s="94" t="s">
        <v>246</v>
      </c>
      <c r="D138" s="56" t="s">
        <v>247</v>
      </c>
      <c r="E138" s="57"/>
      <c r="F138" s="23" t="s">
        <v>248</v>
      </c>
      <c r="G138" s="63">
        <v>55</v>
      </c>
      <c r="H138" s="25">
        <f t="shared" ref="H138:H156" si="5">B138*G138</f>
        <v>0</v>
      </c>
      <c r="I138" s="972" t="s">
        <v>37</v>
      </c>
    </row>
    <row r="139" spans="1:9" s="27" customFormat="1" ht="15" customHeight="1" outlineLevel="1" x14ac:dyDescent="0.2">
      <c r="A139" s="28"/>
      <c r="B139" s="974"/>
      <c r="C139" s="71" t="s">
        <v>249</v>
      </c>
      <c r="D139" s="64" t="s">
        <v>250</v>
      </c>
      <c r="E139" s="65"/>
      <c r="F139" s="32" t="s">
        <v>248</v>
      </c>
      <c r="G139" s="63">
        <v>55</v>
      </c>
      <c r="H139" s="33">
        <f t="shared" si="5"/>
        <v>0</v>
      </c>
      <c r="I139" s="972" t="s">
        <v>37</v>
      </c>
    </row>
    <row r="140" spans="1:9" s="27" customFormat="1" ht="15" customHeight="1" outlineLevel="1" x14ac:dyDescent="0.2">
      <c r="A140" s="28"/>
      <c r="B140" s="974"/>
      <c r="C140" s="71" t="s">
        <v>251</v>
      </c>
      <c r="D140" s="64" t="s">
        <v>252</v>
      </c>
      <c r="E140" s="65"/>
      <c r="F140" s="32" t="s">
        <v>248</v>
      </c>
      <c r="G140" s="63">
        <v>57</v>
      </c>
      <c r="H140" s="33">
        <f t="shared" si="5"/>
        <v>0</v>
      </c>
      <c r="I140" s="972" t="s">
        <v>37</v>
      </c>
    </row>
    <row r="141" spans="1:9" s="27" customFormat="1" ht="15" customHeight="1" outlineLevel="1" x14ac:dyDescent="0.2">
      <c r="A141" s="28"/>
      <c r="B141" s="974"/>
      <c r="C141" s="71" t="s">
        <v>253</v>
      </c>
      <c r="D141" s="64" t="s">
        <v>254</v>
      </c>
      <c r="E141" s="65"/>
      <c r="F141" s="32" t="s">
        <v>248</v>
      </c>
      <c r="G141" s="63">
        <v>90</v>
      </c>
      <c r="H141" s="33">
        <f t="shared" si="5"/>
        <v>0</v>
      </c>
      <c r="I141" s="972" t="s">
        <v>37</v>
      </c>
    </row>
    <row r="142" spans="1:9" s="27" customFormat="1" ht="15" customHeight="1" outlineLevel="1" x14ac:dyDescent="0.2">
      <c r="A142" s="28"/>
      <c r="B142" s="974"/>
      <c r="C142" s="71" t="s">
        <v>255</v>
      </c>
      <c r="D142" s="95" t="s">
        <v>256</v>
      </c>
      <c r="E142" s="65"/>
      <c r="F142" s="32" t="s">
        <v>248</v>
      </c>
      <c r="G142" s="63">
        <v>107</v>
      </c>
      <c r="H142" s="33">
        <f t="shared" si="5"/>
        <v>0</v>
      </c>
      <c r="I142" s="972" t="s">
        <v>37</v>
      </c>
    </row>
    <row r="143" spans="1:9" s="27" customFormat="1" ht="15" customHeight="1" x14ac:dyDescent="0.2">
      <c r="A143" s="28"/>
      <c r="B143" s="974"/>
      <c r="C143" s="71" t="s">
        <v>257</v>
      </c>
      <c r="D143" s="64" t="s">
        <v>258</v>
      </c>
      <c r="E143" s="65"/>
      <c r="F143" s="32" t="s">
        <v>248</v>
      </c>
      <c r="G143" s="63">
        <v>252</v>
      </c>
      <c r="H143" s="33">
        <f t="shared" si="5"/>
        <v>0</v>
      </c>
      <c r="I143" s="972" t="s">
        <v>37</v>
      </c>
    </row>
    <row r="144" spans="1:9" s="27" customFormat="1" ht="15" customHeight="1" outlineLevel="1" x14ac:dyDescent="0.2">
      <c r="A144" s="28"/>
      <c r="B144" s="974"/>
      <c r="C144" s="71" t="s">
        <v>259</v>
      </c>
      <c r="D144" s="69" t="s">
        <v>260</v>
      </c>
      <c r="E144" s="65"/>
      <c r="F144" s="32" t="s">
        <v>248</v>
      </c>
      <c r="G144" s="63">
        <v>99</v>
      </c>
      <c r="H144" s="33">
        <f t="shared" si="5"/>
        <v>0</v>
      </c>
      <c r="I144" s="972" t="s">
        <v>37</v>
      </c>
    </row>
    <row r="145" spans="1:9" s="27" customFormat="1" ht="15" customHeight="1" outlineLevel="1" x14ac:dyDescent="0.2">
      <c r="A145" s="28"/>
      <c r="B145" s="974"/>
      <c r="C145" s="96" t="s">
        <v>261</v>
      </c>
      <c r="D145" s="64" t="s">
        <v>262</v>
      </c>
      <c r="E145" s="65"/>
      <c r="F145" s="32" t="s">
        <v>248</v>
      </c>
      <c r="G145" s="63">
        <v>53</v>
      </c>
      <c r="H145" s="33">
        <f t="shared" si="5"/>
        <v>0</v>
      </c>
      <c r="I145" s="972" t="s">
        <v>37</v>
      </c>
    </row>
    <row r="146" spans="1:9" s="27" customFormat="1" ht="15" customHeight="1" outlineLevel="1" x14ac:dyDescent="0.2">
      <c r="A146" s="28"/>
      <c r="B146" s="974"/>
      <c r="C146" s="71" t="s">
        <v>263</v>
      </c>
      <c r="D146" s="36" t="s">
        <v>264</v>
      </c>
      <c r="E146" s="65"/>
      <c r="F146" s="32" t="s">
        <v>265</v>
      </c>
      <c r="G146" s="63">
        <v>409</v>
      </c>
      <c r="H146" s="33">
        <f t="shared" si="5"/>
        <v>0</v>
      </c>
      <c r="I146" s="972" t="s">
        <v>37</v>
      </c>
    </row>
    <row r="147" spans="1:9" s="27" customFormat="1" ht="15" customHeight="1" outlineLevel="1" x14ac:dyDescent="0.2">
      <c r="A147" s="28"/>
      <c r="B147" s="974"/>
      <c r="C147" s="71" t="s">
        <v>266</v>
      </c>
      <c r="D147" s="36" t="s">
        <v>267</v>
      </c>
      <c r="E147" s="65"/>
      <c r="F147" s="32" t="s">
        <v>265</v>
      </c>
      <c r="G147" s="63">
        <v>815</v>
      </c>
      <c r="H147" s="33">
        <f t="shared" si="5"/>
        <v>0</v>
      </c>
      <c r="I147" s="972" t="s">
        <v>37</v>
      </c>
    </row>
    <row r="148" spans="1:9" s="27" customFormat="1" ht="15" customHeight="1" outlineLevel="1" x14ac:dyDescent="0.2">
      <c r="A148" s="28"/>
      <c r="B148" s="974"/>
      <c r="C148" s="71" t="s">
        <v>268</v>
      </c>
      <c r="D148" s="36" t="s">
        <v>269</v>
      </c>
      <c r="E148" s="65"/>
      <c r="F148" s="32" t="s">
        <v>265</v>
      </c>
      <c r="G148" s="63">
        <v>409</v>
      </c>
      <c r="H148" s="33">
        <f t="shared" si="5"/>
        <v>0</v>
      </c>
      <c r="I148" s="972" t="s">
        <v>37</v>
      </c>
    </row>
    <row r="149" spans="1:9" s="27" customFormat="1" ht="15" customHeight="1" outlineLevel="1" x14ac:dyDescent="0.2">
      <c r="A149" s="28"/>
      <c r="B149" s="974"/>
      <c r="C149" s="71" t="s">
        <v>270</v>
      </c>
      <c r="D149" s="36" t="s">
        <v>271</v>
      </c>
      <c r="E149" s="65"/>
      <c r="F149" s="32" t="s">
        <v>265</v>
      </c>
      <c r="G149" s="63">
        <v>815</v>
      </c>
      <c r="H149" s="33">
        <f t="shared" si="5"/>
        <v>0</v>
      </c>
      <c r="I149" s="972" t="s">
        <v>37</v>
      </c>
    </row>
    <row r="150" spans="1:9" s="27" customFormat="1" ht="15" customHeight="1" outlineLevel="1" x14ac:dyDescent="0.2">
      <c r="A150" s="28"/>
      <c r="B150" s="974"/>
      <c r="C150" s="71" t="s">
        <v>272</v>
      </c>
      <c r="D150" s="36" t="s">
        <v>273</v>
      </c>
      <c r="E150" s="65"/>
      <c r="F150" s="32" t="s">
        <v>265</v>
      </c>
      <c r="G150" s="63">
        <v>82</v>
      </c>
      <c r="H150" s="33">
        <f t="shared" si="5"/>
        <v>0</v>
      </c>
      <c r="I150" s="972" t="s">
        <v>37</v>
      </c>
    </row>
    <row r="151" spans="1:9" s="27" customFormat="1" ht="15" customHeight="1" outlineLevel="1" x14ac:dyDescent="0.2">
      <c r="A151" s="28"/>
      <c r="B151" s="974"/>
      <c r="C151" s="71" t="s">
        <v>274</v>
      </c>
      <c r="D151" s="36" t="s">
        <v>275</v>
      </c>
      <c r="E151" s="65"/>
      <c r="F151" s="32" t="s">
        <v>265</v>
      </c>
      <c r="G151" s="63">
        <v>148</v>
      </c>
      <c r="H151" s="33">
        <f t="shared" si="5"/>
        <v>0</v>
      </c>
      <c r="I151" s="972" t="s">
        <v>37</v>
      </c>
    </row>
    <row r="152" spans="1:9" s="27" customFormat="1" ht="15" customHeight="1" outlineLevel="1" x14ac:dyDescent="0.2">
      <c r="A152" s="28"/>
      <c r="B152" s="974"/>
      <c r="C152" s="71" t="s">
        <v>276</v>
      </c>
      <c r="D152" s="36" t="s">
        <v>277</v>
      </c>
      <c r="E152" s="65"/>
      <c r="F152" s="32" t="s">
        <v>265</v>
      </c>
      <c r="G152" s="63">
        <v>82</v>
      </c>
      <c r="H152" s="33">
        <f t="shared" si="5"/>
        <v>0</v>
      </c>
      <c r="I152" s="972" t="s">
        <v>37</v>
      </c>
    </row>
    <row r="153" spans="1:9" s="27" customFormat="1" ht="15" customHeight="1" outlineLevel="1" x14ac:dyDescent="0.2">
      <c r="A153" s="28"/>
      <c r="B153" s="974"/>
      <c r="C153" s="71" t="s">
        <v>278</v>
      </c>
      <c r="D153" s="36" t="s">
        <v>279</v>
      </c>
      <c r="E153" s="65"/>
      <c r="F153" s="32" t="s">
        <v>265</v>
      </c>
      <c r="G153" s="63">
        <v>148</v>
      </c>
      <c r="H153" s="33">
        <f t="shared" si="5"/>
        <v>0</v>
      </c>
      <c r="I153" s="972" t="s">
        <v>37</v>
      </c>
    </row>
    <row r="154" spans="1:9" s="27" customFormat="1" ht="15" customHeight="1" outlineLevel="1" x14ac:dyDescent="0.2">
      <c r="A154" s="28"/>
      <c r="B154" s="974"/>
      <c r="C154" s="71" t="s">
        <v>280</v>
      </c>
      <c r="D154" s="97" t="s">
        <v>281</v>
      </c>
      <c r="E154" s="98"/>
      <c r="F154" s="32" t="s">
        <v>248</v>
      </c>
      <c r="G154" s="63">
        <v>135</v>
      </c>
      <c r="H154" s="33">
        <f t="shared" si="5"/>
        <v>0</v>
      </c>
      <c r="I154" s="972" t="s">
        <v>37</v>
      </c>
    </row>
    <row r="155" spans="1:9" s="27" customFormat="1" ht="15" customHeight="1" outlineLevel="1" x14ac:dyDescent="0.2">
      <c r="A155" s="28"/>
      <c r="B155" s="974"/>
      <c r="C155" s="71" t="s">
        <v>282</v>
      </c>
      <c r="D155" s="97" t="s">
        <v>283</v>
      </c>
      <c r="E155" s="98"/>
      <c r="F155" s="32" t="s">
        <v>248</v>
      </c>
      <c r="G155" s="63">
        <v>135</v>
      </c>
      <c r="H155" s="33">
        <f t="shared" si="5"/>
        <v>0</v>
      </c>
      <c r="I155" s="972" t="s">
        <v>37</v>
      </c>
    </row>
    <row r="156" spans="1:9" s="27" customFormat="1" ht="15" customHeight="1" outlineLevel="1" thickBot="1" x14ac:dyDescent="0.25">
      <c r="A156" s="28"/>
      <c r="B156" s="984"/>
      <c r="C156" s="99"/>
      <c r="D156" s="100"/>
      <c r="E156" s="101"/>
      <c r="F156" s="102"/>
      <c r="G156" s="103"/>
      <c r="H156" s="49">
        <f t="shared" si="5"/>
        <v>0</v>
      </c>
      <c r="I156" s="978"/>
    </row>
    <row r="157" spans="1:9" s="27" customFormat="1" ht="15" customHeight="1" outlineLevel="1" thickBot="1" x14ac:dyDescent="0.25">
      <c r="A157" s="28"/>
      <c r="B157" s="986"/>
      <c r="C157" s="104" t="s">
        <v>102</v>
      </c>
      <c r="D157" s="105" t="s">
        <v>284</v>
      </c>
      <c r="E157" s="106"/>
      <c r="F157" s="107" t="s">
        <v>285</v>
      </c>
      <c r="G157" s="108"/>
      <c r="H157" s="109">
        <f>SUM(H34:H156)</f>
        <v>0</v>
      </c>
      <c r="I157" s="987"/>
    </row>
    <row r="158" spans="1:9" s="27" customFormat="1" ht="15" customHeight="1" outlineLevel="1" thickBot="1" x14ac:dyDescent="0.25">
      <c r="A158" s="28"/>
      <c r="B158" s="988"/>
      <c r="C158" s="110"/>
      <c r="D158" s="111"/>
      <c r="E158" s="112"/>
      <c r="F158" s="113"/>
      <c r="G158" s="114"/>
      <c r="H158" s="115"/>
      <c r="I158" s="989"/>
    </row>
    <row r="159" spans="1:9" s="54" customFormat="1" ht="15" customHeight="1" outlineLevel="1" thickBot="1" x14ac:dyDescent="0.25">
      <c r="A159" s="19"/>
      <c r="B159" s="970"/>
      <c r="C159" s="116" t="s">
        <v>286</v>
      </c>
      <c r="D159" s="117"/>
      <c r="E159" s="930"/>
      <c r="F159" s="51" t="s">
        <v>287</v>
      </c>
      <c r="G159" s="52"/>
      <c r="H159" s="52"/>
      <c r="I159" s="980"/>
    </row>
    <row r="160" spans="1:9" s="27" customFormat="1" ht="15" customHeight="1" outlineLevel="1" x14ac:dyDescent="0.2">
      <c r="A160" s="19">
        <f>SUM(B160:B165,B177:B192,B199:B202,B209,B218)</f>
        <v>0</v>
      </c>
      <c r="B160" s="973"/>
      <c r="C160" s="20" t="s">
        <v>288</v>
      </c>
      <c r="D160" s="56" t="s">
        <v>289</v>
      </c>
      <c r="E160" s="22"/>
      <c r="F160" s="118" t="s">
        <v>36</v>
      </c>
      <c r="G160" s="63">
        <v>863</v>
      </c>
      <c r="H160" s="25">
        <f t="shared" ref="H160:H219" si="6">B160*G160</f>
        <v>0</v>
      </c>
      <c r="I160" s="972" t="s">
        <v>290</v>
      </c>
    </row>
    <row r="161" spans="1:9" s="27" customFormat="1" ht="15" customHeight="1" outlineLevel="1" x14ac:dyDescent="0.2">
      <c r="A161" s="19"/>
      <c r="B161" s="973"/>
      <c r="C161" s="20" t="s">
        <v>291</v>
      </c>
      <c r="D161" s="56" t="s">
        <v>292</v>
      </c>
      <c r="E161" s="22"/>
      <c r="F161" s="118" t="s">
        <v>36</v>
      </c>
      <c r="G161" s="63">
        <v>1058</v>
      </c>
      <c r="H161" s="25">
        <f t="shared" si="6"/>
        <v>0</v>
      </c>
      <c r="I161" s="972" t="s">
        <v>290</v>
      </c>
    </row>
    <row r="162" spans="1:9" s="27" customFormat="1" ht="15" customHeight="1" outlineLevel="1" x14ac:dyDescent="0.2">
      <c r="A162" s="28"/>
      <c r="B162" s="982"/>
      <c r="C162" s="29" t="s">
        <v>293</v>
      </c>
      <c r="D162" s="64" t="s">
        <v>294</v>
      </c>
      <c r="E162" s="35"/>
      <c r="F162" s="119" t="s">
        <v>36</v>
      </c>
      <c r="G162" s="63">
        <v>1007</v>
      </c>
      <c r="H162" s="33">
        <f t="shared" si="6"/>
        <v>0</v>
      </c>
      <c r="I162" s="975" t="s">
        <v>290</v>
      </c>
    </row>
    <row r="163" spans="1:9" s="27" customFormat="1" ht="15" customHeight="1" outlineLevel="1" x14ac:dyDescent="0.2">
      <c r="A163" s="28"/>
      <c r="B163" s="982"/>
      <c r="C163" s="29" t="s">
        <v>295</v>
      </c>
      <c r="D163" s="74" t="s">
        <v>296</v>
      </c>
      <c r="E163" s="31"/>
      <c r="F163" s="119" t="s">
        <v>36</v>
      </c>
      <c r="G163" s="63">
        <v>302</v>
      </c>
      <c r="H163" s="33">
        <f t="shared" si="6"/>
        <v>0</v>
      </c>
      <c r="I163" s="975" t="s">
        <v>290</v>
      </c>
    </row>
    <row r="164" spans="1:9" s="27" customFormat="1" ht="15" customHeight="1" outlineLevel="1" x14ac:dyDescent="0.2">
      <c r="A164" s="28"/>
      <c r="B164" s="974"/>
      <c r="C164" s="29" t="s">
        <v>297</v>
      </c>
      <c r="D164" s="120" t="s">
        <v>298</v>
      </c>
      <c r="E164" s="35"/>
      <c r="F164" s="119" t="s">
        <v>36</v>
      </c>
      <c r="G164" s="63">
        <v>825</v>
      </c>
      <c r="H164" s="33">
        <f t="shared" si="6"/>
        <v>0</v>
      </c>
      <c r="I164" s="975" t="s">
        <v>290</v>
      </c>
    </row>
    <row r="165" spans="1:9" s="27" customFormat="1" ht="15" customHeight="1" outlineLevel="1" x14ac:dyDescent="0.2">
      <c r="A165" s="28"/>
      <c r="B165" s="974"/>
      <c r="C165" s="29" t="s">
        <v>299</v>
      </c>
      <c r="D165" s="64" t="s">
        <v>300</v>
      </c>
      <c r="E165" s="35"/>
      <c r="F165" s="119" t="s">
        <v>36</v>
      </c>
      <c r="G165" s="63">
        <v>596</v>
      </c>
      <c r="H165" s="33">
        <f t="shared" si="6"/>
        <v>0</v>
      </c>
      <c r="I165" s="975" t="s">
        <v>290</v>
      </c>
    </row>
    <row r="166" spans="1:9" s="27" customFormat="1" ht="15" customHeight="1" outlineLevel="1" x14ac:dyDescent="0.2">
      <c r="A166" s="19">
        <f>SUM(B166,B167,B170:B172,B193,B194,B203:B205,B210:B212)</f>
        <v>0</v>
      </c>
      <c r="B166" s="974"/>
      <c r="C166" s="29" t="s">
        <v>301</v>
      </c>
      <c r="D166" s="64" t="s">
        <v>302</v>
      </c>
      <c r="E166" s="35"/>
      <c r="F166" s="119" t="s">
        <v>36</v>
      </c>
      <c r="G166" s="63">
        <v>1262</v>
      </c>
      <c r="H166" s="33">
        <f t="shared" si="6"/>
        <v>0</v>
      </c>
      <c r="I166" s="975" t="s">
        <v>290</v>
      </c>
    </row>
    <row r="167" spans="1:9" s="27" customFormat="1" ht="15" customHeight="1" outlineLevel="1" x14ac:dyDescent="0.2">
      <c r="A167" s="28"/>
      <c r="B167" s="974"/>
      <c r="C167" s="29" t="s">
        <v>303</v>
      </c>
      <c r="D167" s="64" t="s">
        <v>304</v>
      </c>
      <c r="E167" s="35"/>
      <c r="F167" s="119" t="s">
        <v>36</v>
      </c>
      <c r="G167" s="63">
        <v>1351</v>
      </c>
      <c r="H167" s="33">
        <f t="shared" si="6"/>
        <v>0</v>
      </c>
      <c r="I167" s="975" t="s">
        <v>290</v>
      </c>
    </row>
    <row r="168" spans="1:9" s="27" customFormat="1" ht="15" customHeight="1" outlineLevel="1" x14ac:dyDescent="0.2">
      <c r="A168" s="19">
        <f>SUM(B168,B169,B173:B175,B196,B197,B206:B208,B213:B215)</f>
        <v>0</v>
      </c>
      <c r="B168" s="974"/>
      <c r="C168" s="29" t="s">
        <v>305</v>
      </c>
      <c r="D168" s="64" t="s">
        <v>306</v>
      </c>
      <c r="E168" s="35"/>
      <c r="F168" s="119" t="s">
        <v>36</v>
      </c>
      <c r="G168" s="63">
        <v>1310</v>
      </c>
      <c r="H168" s="33">
        <f t="shared" si="6"/>
        <v>0</v>
      </c>
      <c r="I168" s="975" t="s">
        <v>290</v>
      </c>
    </row>
    <row r="169" spans="1:9" s="27" customFormat="1" ht="15" customHeight="1" outlineLevel="1" x14ac:dyDescent="0.2">
      <c r="A169" s="28"/>
      <c r="B169" s="974"/>
      <c r="C169" s="29" t="s">
        <v>307</v>
      </c>
      <c r="D169" s="64" t="s">
        <v>308</v>
      </c>
      <c r="E169" s="35"/>
      <c r="F169" s="119" t="s">
        <v>36</v>
      </c>
      <c r="G169" s="63">
        <v>1351</v>
      </c>
      <c r="H169" s="33">
        <f t="shared" si="6"/>
        <v>0</v>
      </c>
      <c r="I169" s="975" t="s">
        <v>290</v>
      </c>
    </row>
    <row r="170" spans="1:9" s="27" customFormat="1" ht="15" customHeight="1" outlineLevel="1" x14ac:dyDescent="0.2">
      <c r="A170" s="28"/>
      <c r="B170" s="974"/>
      <c r="C170" s="39" t="s">
        <v>309</v>
      </c>
      <c r="D170" s="74" t="s">
        <v>310</v>
      </c>
      <c r="E170" s="35"/>
      <c r="F170" s="119" t="s">
        <v>36</v>
      </c>
      <c r="G170" s="63">
        <v>1370</v>
      </c>
      <c r="H170" s="33">
        <f t="shared" si="6"/>
        <v>0</v>
      </c>
      <c r="I170" s="975" t="s">
        <v>290</v>
      </c>
    </row>
    <row r="171" spans="1:9" s="27" customFormat="1" ht="15" customHeight="1" outlineLevel="1" x14ac:dyDescent="0.2">
      <c r="A171" s="28"/>
      <c r="B171" s="974"/>
      <c r="C171" s="39" t="s">
        <v>311</v>
      </c>
      <c r="D171" s="74" t="s">
        <v>312</v>
      </c>
      <c r="E171" s="35"/>
      <c r="F171" s="119" t="s">
        <v>36</v>
      </c>
      <c r="G171" s="63">
        <v>1458</v>
      </c>
      <c r="H171" s="33">
        <f t="shared" si="6"/>
        <v>0</v>
      </c>
      <c r="I171" s="975" t="s">
        <v>290</v>
      </c>
    </row>
    <row r="172" spans="1:9" s="27" customFormat="1" ht="15" customHeight="1" outlineLevel="1" x14ac:dyDescent="0.2">
      <c r="A172" s="28"/>
      <c r="B172" s="974"/>
      <c r="C172" s="39" t="s">
        <v>313</v>
      </c>
      <c r="D172" s="74" t="s">
        <v>314</v>
      </c>
      <c r="E172" s="35"/>
      <c r="F172" s="119" t="s">
        <v>36</v>
      </c>
      <c r="G172" s="63">
        <v>1604</v>
      </c>
      <c r="H172" s="33">
        <f t="shared" si="6"/>
        <v>0</v>
      </c>
      <c r="I172" s="975" t="s">
        <v>290</v>
      </c>
    </row>
    <row r="173" spans="1:9" s="27" customFormat="1" ht="15" customHeight="1" outlineLevel="1" x14ac:dyDescent="0.2">
      <c r="A173" s="28"/>
      <c r="B173" s="974"/>
      <c r="C173" s="121" t="s">
        <v>315</v>
      </c>
      <c r="D173" s="74" t="s">
        <v>316</v>
      </c>
      <c r="E173" s="35"/>
      <c r="F173" s="119" t="s">
        <v>36</v>
      </c>
      <c r="G173" s="63">
        <v>1362</v>
      </c>
      <c r="H173" s="33">
        <f t="shared" si="6"/>
        <v>0</v>
      </c>
      <c r="I173" s="975" t="s">
        <v>290</v>
      </c>
    </row>
    <row r="174" spans="1:9" s="27" customFormat="1" ht="15" customHeight="1" outlineLevel="1" x14ac:dyDescent="0.2">
      <c r="A174" s="28"/>
      <c r="B174" s="974"/>
      <c r="C174" s="121" t="s">
        <v>317</v>
      </c>
      <c r="D174" s="74" t="s">
        <v>318</v>
      </c>
      <c r="E174" s="35"/>
      <c r="F174" s="119" t="s">
        <v>36</v>
      </c>
      <c r="G174" s="63">
        <v>1462</v>
      </c>
      <c r="H174" s="33">
        <f t="shared" si="6"/>
        <v>0</v>
      </c>
      <c r="I174" s="975" t="s">
        <v>290</v>
      </c>
    </row>
    <row r="175" spans="1:9" s="27" customFormat="1" ht="15" customHeight="1" outlineLevel="1" x14ac:dyDescent="0.2">
      <c r="A175" s="28"/>
      <c r="B175" s="974"/>
      <c r="C175" s="121" t="s">
        <v>319</v>
      </c>
      <c r="D175" s="74" t="s">
        <v>320</v>
      </c>
      <c r="E175" s="35"/>
      <c r="F175" s="119" t="s">
        <v>36</v>
      </c>
      <c r="G175" s="63">
        <v>1684</v>
      </c>
      <c r="H175" s="33">
        <f t="shared" si="6"/>
        <v>0</v>
      </c>
      <c r="I175" s="975" t="s">
        <v>290</v>
      </c>
    </row>
    <row r="176" spans="1:9" s="27" customFormat="1" ht="15" customHeight="1" outlineLevel="1" x14ac:dyDescent="0.2">
      <c r="A176" s="28"/>
      <c r="B176" s="974"/>
      <c r="C176" s="122" t="s">
        <v>321</v>
      </c>
      <c r="D176" s="31" t="s">
        <v>322</v>
      </c>
      <c r="E176" s="35"/>
      <c r="F176" s="119" t="s">
        <v>36</v>
      </c>
      <c r="G176" s="63">
        <v>748</v>
      </c>
      <c r="H176" s="33">
        <f t="shared" si="6"/>
        <v>0</v>
      </c>
      <c r="I176" s="976" t="s">
        <v>290</v>
      </c>
    </row>
    <row r="177" spans="1:9" s="27" customFormat="1" ht="15" customHeight="1" outlineLevel="1" x14ac:dyDescent="0.2">
      <c r="A177" s="28"/>
      <c r="B177" s="974"/>
      <c r="C177" s="122" t="s">
        <v>323</v>
      </c>
      <c r="D177" s="31" t="s">
        <v>324</v>
      </c>
      <c r="E177" s="31"/>
      <c r="F177" s="119" t="s">
        <v>36</v>
      </c>
      <c r="G177" s="63">
        <v>690</v>
      </c>
      <c r="H177" s="33">
        <f t="shared" si="6"/>
        <v>0</v>
      </c>
      <c r="I177" s="975" t="s">
        <v>290</v>
      </c>
    </row>
    <row r="178" spans="1:9" s="27" customFormat="1" ht="15" customHeight="1" outlineLevel="1" x14ac:dyDescent="0.2">
      <c r="A178" s="28"/>
      <c r="B178" s="974"/>
      <c r="C178" s="71" t="s">
        <v>325</v>
      </c>
      <c r="D178" s="74" t="s">
        <v>326</v>
      </c>
      <c r="E178" s="31"/>
      <c r="F178" s="119" t="s">
        <v>36</v>
      </c>
      <c r="G178" s="63">
        <v>682</v>
      </c>
      <c r="H178" s="33">
        <f t="shared" si="6"/>
        <v>0</v>
      </c>
      <c r="I178" s="975" t="s">
        <v>290</v>
      </c>
    </row>
    <row r="179" spans="1:9" s="27" customFormat="1" ht="15" customHeight="1" outlineLevel="1" x14ac:dyDescent="0.2">
      <c r="A179" s="28"/>
      <c r="B179" s="974"/>
      <c r="C179" s="71" t="s">
        <v>327</v>
      </c>
      <c r="D179" s="123" t="s">
        <v>328</v>
      </c>
      <c r="E179" s="41"/>
      <c r="F179" s="119" t="s">
        <v>36</v>
      </c>
      <c r="G179" s="63">
        <v>701</v>
      </c>
      <c r="H179" s="33">
        <f t="shared" si="6"/>
        <v>0</v>
      </c>
      <c r="I179" s="975" t="s">
        <v>290</v>
      </c>
    </row>
    <row r="180" spans="1:9" s="27" customFormat="1" ht="15" customHeight="1" outlineLevel="1" x14ac:dyDescent="0.2">
      <c r="A180" s="28"/>
      <c r="B180" s="974"/>
      <c r="C180" s="29" t="s">
        <v>329</v>
      </c>
      <c r="D180" s="124" t="s">
        <v>330</v>
      </c>
      <c r="E180" s="125"/>
      <c r="F180" s="119" t="s">
        <v>36</v>
      </c>
      <c r="G180" s="63">
        <v>585</v>
      </c>
      <c r="H180" s="33">
        <f t="shared" si="6"/>
        <v>0</v>
      </c>
      <c r="I180" s="975" t="s">
        <v>290</v>
      </c>
    </row>
    <row r="181" spans="1:9" s="27" customFormat="1" ht="15" customHeight="1" outlineLevel="1" x14ac:dyDescent="0.2">
      <c r="A181" s="28"/>
      <c r="B181" s="974"/>
      <c r="C181" s="29" t="s">
        <v>331</v>
      </c>
      <c r="D181" s="64" t="s">
        <v>332</v>
      </c>
      <c r="E181" s="35"/>
      <c r="F181" s="119" t="s">
        <v>36</v>
      </c>
      <c r="G181" s="63">
        <v>288</v>
      </c>
      <c r="H181" s="33">
        <f t="shared" si="6"/>
        <v>0</v>
      </c>
      <c r="I181" s="975" t="s">
        <v>290</v>
      </c>
    </row>
    <row r="182" spans="1:9" s="27" customFormat="1" ht="15" customHeight="1" outlineLevel="1" x14ac:dyDescent="0.2">
      <c r="A182" s="28"/>
      <c r="B182" s="974"/>
      <c r="C182" s="946" t="s">
        <v>333</v>
      </c>
      <c r="D182" s="64" t="s">
        <v>334</v>
      </c>
      <c r="E182" s="35"/>
      <c r="F182" s="119" t="s">
        <v>36</v>
      </c>
      <c r="G182" s="63">
        <v>317</v>
      </c>
      <c r="H182" s="33">
        <f t="shared" si="6"/>
        <v>0</v>
      </c>
      <c r="I182" s="975" t="s">
        <v>290</v>
      </c>
    </row>
    <row r="183" spans="1:9" s="27" customFormat="1" ht="15" customHeight="1" outlineLevel="1" x14ac:dyDescent="0.2">
      <c r="A183" s="28"/>
      <c r="B183" s="974"/>
      <c r="C183" s="29" t="s">
        <v>335</v>
      </c>
      <c r="D183" s="64" t="s">
        <v>336</v>
      </c>
      <c r="E183" s="35"/>
      <c r="F183" s="119" t="s">
        <v>36</v>
      </c>
      <c r="G183" s="63">
        <v>490</v>
      </c>
      <c r="H183" s="33">
        <f t="shared" si="6"/>
        <v>0</v>
      </c>
      <c r="I183" s="975" t="s">
        <v>290</v>
      </c>
    </row>
    <row r="184" spans="1:9" s="27" customFormat="1" ht="15" customHeight="1" outlineLevel="1" x14ac:dyDescent="0.2">
      <c r="A184" s="28"/>
      <c r="B184" s="974"/>
      <c r="C184" s="29" t="s">
        <v>337</v>
      </c>
      <c r="D184" s="64" t="s">
        <v>338</v>
      </c>
      <c r="E184" s="35"/>
      <c r="F184" s="119" t="s">
        <v>36</v>
      </c>
      <c r="G184" s="63">
        <v>572</v>
      </c>
      <c r="H184" s="33">
        <f t="shared" si="6"/>
        <v>0</v>
      </c>
      <c r="I184" s="975" t="s">
        <v>290</v>
      </c>
    </row>
    <row r="185" spans="1:9" s="27" customFormat="1" ht="15" customHeight="1" outlineLevel="1" x14ac:dyDescent="0.2">
      <c r="A185" s="28"/>
      <c r="B185" s="974"/>
      <c r="C185" s="29" t="s">
        <v>339</v>
      </c>
      <c r="D185" s="64" t="s">
        <v>340</v>
      </c>
      <c r="E185" s="35"/>
      <c r="F185" s="119" t="s">
        <v>36</v>
      </c>
      <c r="G185" s="63">
        <v>800</v>
      </c>
      <c r="H185" s="33">
        <f t="shared" si="6"/>
        <v>0</v>
      </c>
      <c r="I185" s="975" t="s">
        <v>290</v>
      </c>
    </row>
    <row r="186" spans="1:9" s="27" customFormat="1" ht="15" customHeight="1" outlineLevel="1" x14ac:dyDescent="0.2">
      <c r="A186" s="28"/>
      <c r="B186" s="974"/>
      <c r="C186" s="29" t="s">
        <v>341</v>
      </c>
      <c r="D186" s="64" t="s">
        <v>342</v>
      </c>
      <c r="E186" s="35"/>
      <c r="F186" s="119" t="s">
        <v>36</v>
      </c>
      <c r="G186" s="63">
        <v>504</v>
      </c>
      <c r="H186" s="33">
        <f t="shared" si="6"/>
        <v>0</v>
      </c>
      <c r="I186" s="975" t="s">
        <v>290</v>
      </c>
    </row>
    <row r="187" spans="1:9" s="27" customFormat="1" ht="15" customHeight="1" outlineLevel="1" x14ac:dyDescent="0.2">
      <c r="A187" s="28"/>
      <c r="B187" s="974"/>
      <c r="C187" s="29" t="s">
        <v>343</v>
      </c>
      <c r="D187" s="64" t="s">
        <v>344</v>
      </c>
      <c r="E187" s="35"/>
      <c r="F187" s="119" t="s">
        <v>36</v>
      </c>
      <c r="G187" s="63">
        <v>602</v>
      </c>
      <c r="H187" s="33">
        <f t="shared" si="6"/>
        <v>0</v>
      </c>
      <c r="I187" s="975" t="s">
        <v>290</v>
      </c>
    </row>
    <row r="188" spans="1:9" s="27" customFormat="1" ht="15" customHeight="1" outlineLevel="1" x14ac:dyDescent="0.2">
      <c r="A188" s="28"/>
      <c r="B188" s="974"/>
      <c r="C188" s="29" t="s">
        <v>345</v>
      </c>
      <c r="D188" s="64" t="s">
        <v>346</v>
      </c>
      <c r="E188" s="35"/>
      <c r="F188" s="119" t="s">
        <v>36</v>
      </c>
      <c r="G188" s="63">
        <v>769</v>
      </c>
      <c r="H188" s="33">
        <f t="shared" si="6"/>
        <v>0</v>
      </c>
      <c r="I188" s="975" t="s">
        <v>290</v>
      </c>
    </row>
    <row r="189" spans="1:9" s="27" customFormat="1" ht="15" customHeight="1" outlineLevel="1" x14ac:dyDescent="0.2">
      <c r="A189" s="28"/>
      <c r="B189" s="974"/>
      <c r="C189" s="29" t="s">
        <v>347</v>
      </c>
      <c r="D189" s="64" t="s">
        <v>348</v>
      </c>
      <c r="E189" s="35"/>
      <c r="F189" s="119" t="s">
        <v>36</v>
      </c>
      <c r="G189" s="63">
        <v>978</v>
      </c>
      <c r="H189" s="33">
        <f t="shared" si="6"/>
        <v>0</v>
      </c>
      <c r="I189" s="975" t="s">
        <v>290</v>
      </c>
    </row>
    <row r="190" spans="1:9" s="27" customFormat="1" ht="15" customHeight="1" outlineLevel="1" x14ac:dyDescent="0.2">
      <c r="A190" s="28"/>
      <c r="B190" s="974"/>
      <c r="C190" s="29" t="s">
        <v>349</v>
      </c>
      <c r="D190" s="64" t="s">
        <v>350</v>
      </c>
      <c r="E190" s="35"/>
      <c r="F190" s="119" t="s">
        <v>36</v>
      </c>
      <c r="G190" s="63">
        <v>1173</v>
      </c>
      <c r="H190" s="33">
        <f t="shared" si="6"/>
        <v>0</v>
      </c>
      <c r="I190" s="975" t="s">
        <v>290</v>
      </c>
    </row>
    <row r="191" spans="1:9" s="27" customFormat="1" ht="15" customHeight="1" outlineLevel="1" x14ac:dyDescent="0.2">
      <c r="A191" s="28"/>
      <c r="B191" s="974"/>
      <c r="C191" s="29" t="s">
        <v>351</v>
      </c>
      <c r="D191" s="64" t="s">
        <v>352</v>
      </c>
      <c r="E191" s="35"/>
      <c r="F191" s="119" t="s">
        <v>36</v>
      </c>
      <c r="G191" s="63">
        <v>452</v>
      </c>
      <c r="H191" s="33">
        <f t="shared" si="6"/>
        <v>0</v>
      </c>
      <c r="I191" s="975" t="s">
        <v>290</v>
      </c>
    </row>
    <row r="192" spans="1:9" s="27" customFormat="1" ht="15" customHeight="1" outlineLevel="1" x14ac:dyDescent="0.2">
      <c r="A192" s="28"/>
      <c r="B192" s="974"/>
      <c r="C192" s="29" t="s">
        <v>353</v>
      </c>
      <c r="D192" s="74" t="s">
        <v>354</v>
      </c>
      <c r="E192" s="31"/>
      <c r="F192" s="127" t="s">
        <v>36</v>
      </c>
      <c r="G192" s="63">
        <v>1209</v>
      </c>
      <c r="H192" s="33">
        <f t="shared" si="6"/>
        <v>0</v>
      </c>
      <c r="I192" s="975" t="s">
        <v>290</v>
      </c>
    </row>
    <row r="193" spans="1:9" s="27" customFormat="1" ht="15" customHeight="1" outlineLevel="1" x14ac:dyDescent="0.2">
      <c r="A193" s="28"/>
      <c r="B193" s="974"/>
      <c r="C193" s="29" t="s">
        <v>355</v>
      </c>
      <c r="D193" s="74" t="s">
        <v>356</v>
      </c>
      <c r="E193" s="31"/>
      <c r="F193" s="127" t="s">
        <v>36</v>
      </c>
      <c r="G193" s="63">
        <v>1262</v>
      </c>
      <c r="H193" s="33">
        <f t="shared" si="6"/>
        <v>0</v>
      </c>
      <c r="I193" s="975" t="s">
        <v>290</v>
      </c>
    </row>
    <row r="194" spans="1:9" s="27" customFormat="1" ht="15" customHeight="1" outlineLevel="1" x14ac:dyDescent="0.2">
      <c r="A194" s="28"/>
      <c r="B194" s="974"/>
      <c r="C194" s="29" t="s">
        <v>357</v>
      </c>
      <c r="D194" s="74" t="s">
        <v>358</v>
      </c>
      <c r="E194" s="31"/>
      <c r="F194" s="127" t="s">
        <v>36</v>
      </c>
      <c r="G194" s="63">
        <v>1351</v>
      </c>
      <c r="H194" s="33">
        <f t="shared" si="6"/>
        <v>0</v>
      </c>
      <c r="I194" s="975" t="s">
        <v>290</v>
      </c>
    </row>
    <row r="195" spans="1:9" s="27" customFormat="1" ht="15" customHeight="1" outlineLevel="1" x14ac:dyDescent="0.2">
      <c r="A195" s="28"/>
      <c r="B195" s="974"/>
      <c r="C195" s="29" t="s">
        <v>359</v>
      </c>
      <c r="D195" s="74" t="s">
        <v>360</v>
      </c>
      <c r="E195" s="31"/>
      <c r="F195" s="127" t="s">
        <v>36</v>
      </c>
      <c r="G195" s="63">
        <v>688</v>
      </c>
      <c r="H195" s="33">
        <f t="shared" si="6"/>
        <v>0</v>
      </c>
      <c r="I195" s="975" t="s">
        <v>290</v>
      </c>
    </row>
    <row r="196" spans="1:9" s="27" customFormat="1" ht="15" customHeight="1" outlineLevel="1" x14ac:dyDescent="0.2">
      <c r="A196" s="28"/>
      <c r="B196" s="974"/>
      <c r="C196" s="44" t="s">
        <v>361</v>
      </c>
      <c r="D196" s="74" t="s">
        <v>362</v>
      </c>
      <c r="E196" s="31"/>
      <c r="F196" s="127" t="s">
        <v>36</v>
      </c>
      <c r="G196" s="63">
        <v>1262</v>
      </c>
      <c r="H196" s="33">
        <f t="shared" si="6"/>
        <v>0</v>
      </c>
      <c r="I196" s="975" t="s">
        <v>290</v>
      </c>
    </row>
    <row r="197" spans="1:9" s="27" customFormat="1" ht="15" customHeight="1" outlineLevel="1" x14ac:dyDescent="0.2">
      <c r="A197" s="28"/>
      <c r="B197" s="974"/>
      <c r="C197" s="29" t="s">
        <v>363</v>
      </c>
      <c r="D197" s="74" t="s">
        <v>364</v>
      </c>
      <c r="E197" s="31"/>
      <c r="F197" s="127" t="s">
        <v>36</v>
      </c>
      <c r="G197" s="63">
        <v>1351</v>
      </c>
      <c r="H197" s="33">
        <f t="shared" si="6"/>
        <v>0</v>
      </c>
      <c r="I197" s="975" t="s">
        <v>290</v>
      </c>
    </row>
    <row r="198" spans="1:9" s="27" customFormat="1" ht="15" customHeight="1" outlineLevel="1" x14ac:dyDescent="0.2">
      <c r="A198" s="28"/>
      <c r="B198" s="974"/>
      <c r="C198" s="29" t="s">
        <v>365</v>
      </c>
      <c r="D198" s="74" t="s">
        <v>366</v>
      </c>
      <c r="E198" s="31"/>
      <c r="F198" s="127" t="s">
        <v>36</v>
      </c>
      <c r="G198" s="63">
        <v>688</v>
      </c>
      <c r="H198" s="33">
        <f t="shared" si="6"/>
        <v>0</v>
      </c>
      <c r="I198" s="975" t="s">
        <v>290</v>
      </c>
    </row>
    <row r="199" spans="1:9" s="27" customFormat="1" ht="15" customHeight="1" outlineLevel="1" x14ac:dyDescent="0.2">
      <c r="A199" s="28"/>
      <c r="B199" s="974"/>
      <c r="C199" s="44" t="s">
        <v>367</v>
      </c>
      <c r="D199" s="74" t="s">
        <v>368</v>
      </c>
      <c r="E199" s="31"/>
      <c r="F199" s="127" t="s">
        <v>36</v>
      </c>
      <c r="G199" s="63">
        <v>769</v>
      </c>
      <c r="H199" s="33">
        <f t="shared" si="6"/>
        <v>0</v>
      </c>
      <c r="I199" s="975" t="s">
        <v>290</v>
      </c>
    </row>
    <row r="200" spans="1:9" s="27" customFormat="1" ht="15" customHeight="1" outlineLevel="1" x14ac:dyDescent="0.2">
      <c r="A200" s="28"/>
      <c r="B200" s="974"/>
      <c r="C200" s="29" t="s">
        <v>369</v>
      </c>
      <c r="D200" s="74" t="s">
        <v>370</v>
      </c>
      <c r="E200" s="31"/>
      <c r="F200" s="128" t="s">
        <v>36</v>
      </c>
      <c r="G200" s="63">
        <v>769</v>
      </c>
      <c r="H200" s="33">
        <f t="shared" si="6"/>
        <v>0</v>
      </c>
      <c r="I200" s="975" t="s">
        <v>290</v>
      </c>
    </row>
    <row r="201" spans="1:9" s="27" customFormat="1" ht="25.5" outlineLevel="1" x14ac:dyDescent="0.2">
      <c r="A201" s="28"/>
      <c r="B201" s="974"/>
      <c r="C201" s="29" t="s">
        <v>371</v>
      </c>
      <c r="D201" s="129" t="s">
        <v>372</v>
      </c>
      <c r="E201" s="31"/>
      <c r="F201" s="130" t="s">
        <v>36</v>
      </c>
      <c r="G201" s="63">
        <v>964</v>
      </c>
      <c r="H201" s="33">
        <f t="shared" si="6"/>
        <v>0</v>
      </c>
      <c r="I201" s="975" t="s">
        <v>290</v>
      </c>
    </row>
    <row r="202" spans="1:9" s="27" customFormat="1" ht="15" customHeight="1" outlineLevel="1" x14ac:dyDescent="0.2">
      <c r="A202" s="28"/>
      <c r="B202" s="974"/>
      <c r="C202" s="29" t="s">
        <v>373</v>
      </c>
      <c r="D202" s="74" t="s">
        <v>374</v>
      </c>
      <c r="E202" s="31"/>
      <c r="F202" s="128" t="s">
        <v>36</v>
      </c>
      <c r="G202" s="63">
        <v>769</v>
      </c>
      <c r="H202" s="33">
        <f t="shared" si="6"/>
        <v>0</v>
      </c>
      <c r="I202" s="975" t="s">
        <v>290</v>
      </c>
    </row>
    <row r="203" spans="1:9" s="27" customFormat="1" ht="15" customHeight="1" outlineLevel="1" x14ac:dyDescent="0.2">
      <c r="A203" s="28"/>
      <c r="B203" s="974"/>
      <c r="C203" s="29" t="s">
        <v>375</v>
      </c>
      <c r="D203" s="74" t="s">
        <v>376</v>
      </c>
      <c r="E203" s="31"/>
      <c r="F203" s="127" t="s">
        <v>36</v>
      </c>
      <c r="G203" s="63">
        <v>1262</v>
      </c>
      <c r="H203" s="33">
        <f t="shared" si="6"/>
        <v>0</v>
      </c>
      <c r="I203" s="975" t="s">
        <v>290</v>
      </c>
    </row>
    <row r="204" spans="1:9" s="27" customFormat="1" ht="15" customHeight="1" outlineLevel="1" x14ac:dyDescent="0.2">
      <c r="A204" s="28"/>
      <c r="B204" s="974"/>
      <c r="C204" s="29" t="s">
        <v>377</v>
      </c>
      <c r="D204" s="131" t="s">
        <v>378</v>
      </c>
      <c r="E204" s="31"/>
      <c r="F204" s="127" t="s">
        <v>36</v>
      </c>
      <c r="G204" s="63">
        <v>1351</v>
      </c>
      <c r="H204" s="33">
        <f t="shared" si="6"/>
        <v>0</v>
      </c>
      <c r="I204" s="975" t="s">
        <v>290</v>
      </c>
    </row>
    <row r="205" spans="1:9" s="27" customFormat="1" ht="15" customHeight="1" outlineLevel="1" x14ac:dyDescent="0.2">
      <c r="A205" s="28"/>
      <c r="B205" s="974"/>
      <c r="C205" s="29" t="s">
        <v>379</v>
      </c>
      <c r="D205" s="131" t="s">
        <v>380</v>
      </c>
      <c r="E205" s="31"/>
      <c r="F205" s="127" t="s">
        <v>36</v>
      </c>
      <c r="G205" s="63">
        <v>1577</v>
      </c>
      <c r="H205" s="33">
        <f t="shared" si="6"/>
        <v>0</v>
      </c>
      <c r="I205" s="975" t="s">
        <v>290</v>
      </c>
    </row>
    <row r="206" spans="1:9" s="27" customFormat="1" ht="15" customHeight="1" outlineLevel="1" x14ac:dyDescent="0.2">
      <c r="A206" s="28"/>
      <c r="B206" s="974"/>
      <c r="C206" s="29" t="s">
        <v>381</v>
      </c>
      <c r="D206" s="131" t="s">
        <v>382</v>
      </c>
      <c r="E206" s="31"/>
      <c r="F206" s="127" t="s">
        <v>36</v>
      </c>
      <c r="G206" s="63">
        <v>1262</v>
      </c>
      <c r="H206" s="33">
        <f t="shared" si="6"/>
        <v>0</v>
      </c>
      <c r="I206" s="975" t="s">
        <v>290</v>
      </c>
    </row>
    <row r="207" spans="1:9" s="27" customFormat="1" ht="15" customHeight="1" outlineLevel="1" x14ac:dyDescent="0.2">
      <c r="A207" s="28"/>
      <c r="B207" s="974"/>
      <c r="C207" s="29" t="s">
        <v>383</v>
      </c>
      <c r="D207" s="131" t="s">
        <v>384</v>
      </c>
      <c r="E207" s="31"/>
      <c r="F207" s="127" t="s">
        <v>36</v>
      </c>
      <c r="G207" s="63">
        <v>1351</v>
      </c>
      <c r="H207" s="33">
        <f t="shared" si="6"/>
        <v>0</v>
      </c>
      <c r="I207" s="975" t="s">
        <v>290</v>
      </c>
    </row>
    <row r="208" spans="1:9" s="27" customFormat="1" ht="15" customHeight="1" outlineLevel="1" x14ac:dyDescent="0.2">
      <c r="A208" s="28"/>
      <c r="B208" s="974"/>
      <c r="C208" s="29" t="s">
        <v>385</v>
      </c>
      <c r="D208" s="131" t="s">
        <v>386</v>
      </c>
      <c r="E208" s="31"/>
      <c r="F208" s="127" t="s">
        <v>36</v>
      </c>
      <c r="G208" s="63">
        <v>1577</v>
      </c>
      <c r="H208" s="33">
        <f t="shared" si="6"/>
        <v>0</v>
      </c>
      <c r="I208" s="975" t="s">
        <v>290</v>
      </c>
    </row>
    <row r="209" spans="1:9" s="27" customFormat="1" ht="15" customHeight="1" outlineLevel="1" x14ac:dyDescent="0.2">
      <c r="A209" s="28"/>
      <c r="B209" s="974"/>
      <c r="C209" s="29" t="s">
        <v>387</v>
      </c>
      <c r="D209" s="131" t="s">
        <v>388</v>
      </c>
      <c r="E209" s="31"/>
      <c r="F209" s="127" t="s">
        <v>36</v>
      </c>
      <c r="G209" s="63">
        <v>856</v>
      </c>
      <c r="H209" s="33">
        <f t="shared" si="6"/>
        <v>0</v>
      </c>
      <c r="I209" s="975" t="s">
        <v>290</v>
      </c>
    </row>
    <row r="210" spans="1:9" s="27" customFormat="1" ht="15" customHeight="1" outlineLevel="1" x14ac:dyDescent="0.2">
      <c r="A210" s="28"/>
      <c r="B210" s="974"/>
      <c r="C210" s="44" t="s">
        <v>389</v>
      </c>
      <c r="D210" s="74" t="s">
        <v>390</v>
      </c>
      <c r="E210" s="31"/>
      <c r="F210" s="127" t="s">
        <v>36</v>
      </c>
      <c r="G210" s="63">
        <v>1466</v>
      </c>
      <c r="H210" s="33">
        <f t="shared" si="6"/>
        <v>0</v>
      </c>
      <c r="I210" s="975" t="s">
        <v>290</v>
      </c>
    </row>
    <row r="211" spans="1:9" s="27" customFormat="1" ht="15" customHeight="1" outlineLevel="1" x14ac:dyDescent="0.2">
      <c r="A211" s="28"/>
      <c r="B211" s="974"/>
      <c r="C211" s="44" t="s">
        <v>391</v>
      </c>
      <c r="D211" s="131" t="s">
        <v>392</v>
      </c>
      <c r="E211" s="31"/>
      <c r="F211" s="127" t="s">
        <v>36</v>
      </c>
      <c r="G211" s="63">
        <v>1548</v>
      </c>
      <c r="H211" s="33">
        <f t="shared" si="6"/>
        <v>0</v>
      </c>
      <c r="I211" s="975" t="s">
        <v>290</v>
      </c>
    </row>
    <row r="212" spans="1:9" s="27" customFormat="1" ht="15" customHeight="1" outlineLevel="1" x14ac:dyDescent="0.2">
      <c r="A212" s="28"/>
      <c r="B212" s="974"/>
      <c r="C212" s="44" t="s">
        <v>393</v>
      </c>
      <c r="D212" s="131" t="s">
        <v>394</v>
      </c>
      <c r="E212" s="31"/>
      <c r="F212" s="127" t="s">
        <v>36</v>
      </c>
      <c r="G212" s="63">
        <v>1778</v>
      </c>
      <c r="H212" s="33">
        <f t="shared" si="6"/>
        <v>0</v>
      </c>
      <c r="I212" s="975" t="s">
        <v>290</v>
      </c>
    </row>
    <row r="213" spans="1:9" s="27" customFormat="1" ht="15" customHeight="1" outlineLevel="1" x14ac:dyDescent="0.2">
      <c r="A213" s="28"/>
      <c r="B213" s="974"/>
      <c r="C213" s="44" t="s">
        <v>395</v>
      </c>
      <c r="D213" s="131" t="s">
        <v>396</v>
      </c>
      <c r="E213" s="31"/>
      <c r="F213" s="127" t="s">
        <v>36</v>
      </c>
      <c r="G213" s="63">
        <v>1466</v>
      </c>
      <c r="H213" s="33">
        <f t="shared" si="6"/>
        <v>0</v>
      </c>
      <c r="I213" s="975" t="s">
        <v>290</v>
      </c>
    </row>
    <row r="214" spans="1:9" s="27" customFormat="1" ht="15" customHeight="1" outlineLevel="1" x14ac:dyDescent="0.2">
      <c r="A214" s="28"/>
      <c r="B214" s="974"/>
      <c r="C214" s="44" t="s">
        <v>397</v>
      </c>
      <c r="D214" s="131" t="s">
        <v>398</v>
      </c>
      <c r="E214" s="31"/>
      <c r="F214" s="127" t="s">
        <v>36</v>
      </c>
      <c r="G214" s="63">
        <v>1548</v>
      </c>
      <c r="H214" s="33">
        <f t="shared" si="6"/>
        <v>0</v>
      </c>
      <c r="I214" s="975" t="s">
        <v>290</v>
      </c>
    </row>
    <row r="215" spans="1:9" s="27" customFormat="1" ht="15" customHeight="1" outlineLevel="1" x14ac:dyDescent="0.2">
      <c r="A215" s="28"/>
      <c r="B215" s="974"/>
      <c r="C215" s="44" t="s">
        <v>399</v>
      </c>
      <c r="D215" s="131" t="s">
        <v>400</v>
      </c>
      <c r="E215" s="31"/>
      <c r="F215" s="127" t="s">
        <v>36</v>
      </c>
      <c r="G215" s="63">
        <v>1778</v>
      </c>
      <c r="H215" s="33">
        <f t="shared" si="6"/>
        <v>0</v>
      </c>
      <c r="I215" s="975" t="s">
        <v>290</v>
      </c>
    </row>
    <row r="216" spans="1:9" s="27" customFormat="1" ht="15" customHeight="1" outlineLevel="1" x14ac:dyDescent="0.2">
      <c r="A216" s="28"/>
      <c r="B216" s="974"/>
      <c r="C216" s="44" t="s">
        <v>401</v>
      </c>
      <c r="D216" s="74" t="s">
        <v>402</v>
      </c>
      <c r="E216" s="31"/>
      <c r="F216" s="127" t="s">
        <v>36</v>
      </c>
      <c r="G216" s="63">
        <v>585</v>
      </c>
      <c r="H216" s="33">
        <f t="shared" si="6"/>
        <v>0</v>
      </c>
      <c r="I216" s="975" t="s">
        <v>290</v>
      </c>
    </row>
    <row r="217" spans="1:9" s="27" customFormat="1" ht="15" customHeight="1" outlineLevel="1" x14ac:dyDescent="0.2">
      <c r="A217" s="28"/>
      <c r="B217" s="974"/>
      <c r="C217" s="132" t="s">
        <v>403</v>
      </c>
      <c r="D217" s="31" t="s">
        <v>404</v>
      </c>
      <c r="E217" s="133"/>
      <c r="F217" s="128" t="s">
        <v>36</v>
      </c>
      <c r="G217" s="63">
        <v>716</v>
      </c>
      <c r="H217" s="33">
        <f t="shared" si="6"/>
        <v>0</v>
      </c>
      <c r="I217" s="976" t="s">
        <v>290</v>
      </c>
    </row>
    <row r="218" spans="1:9" s="27" customFormat="1" ht="15" customHeight="1" outlineLevel="1" x14ac:dyDescent="0.2">
      <c r="A218" s="28"/>
      <c r="B218" s="974"/>
      <c r="C218" s="44" t="s">
        <v>405</v>
      </c>
      <c r="D218" s="74" t="s">
        <v>406</v>
      </c>
      <c r="E218" s="31"/>
      <c r="F218" s="127" t="s">
        <v>36</v>
      </c>
      <c r="G218" s="63">
        <v>816</v>
      </c>
      <c r="H218" s="33">
        <f t="shared" si="6"/>
        <v>0</v>
      </c>
      <c r="I218" s="975" t="s">
        <v>290</v>
      </c>
    </row>
    <row r="219" spans="1:9" s="27" customFormat="1" ht="15" customHeight="1" outlineLevel="1" thickBot="1" x14ac:dyDescent="0.25">
      <c r="A219" s="28"/>
      <c r="B219" s="984"/>
      <c r="C219" s="134"/>
      <c r="D219" s="135"/>
      <c r="E219" s="41"/>
      <c r="F219" s="47"/>
      <c r="G219" s="103"/>
      <c r="H219" s="49">
        <f t="shared" si="6"/>
        <v>0</v>
      </c>
      <c r="I219" s="978"/>
    </row>
    <row r="220" spans="1:9" s="27" customFormat="1" ht="25.5" customHeight="1" outlineLevel="1" thickBot="1" x14ac:dyDescent="0.25">
      <c r="A220" s="28"/>
      <c r="B220" s="970"/>
      <c r="C220" s="1327" t="s">
        <v>407</v>
      </c>
      <c r="D220" s="1323"/>
      <c r="E220" s="92" t="s">
        <v>408</v>
      </c>
      <c r="F220" s="51"/>
      <c r="G220" s="52"/>
      <c r="H220" s="52"/>
      <c r="I220" s="980"/>
    </row>
    <row r="221" spans="1:9" s="27" customFormat="1" ht="15" customHeight="1" outlineLevel="1" x14ac:dyDescent="0.2">
      <c r="A221" s="28"/>
      <c r="B221" s="973"/>
      <c r="C221" s="29" t="s">
        <v>409</v>
      </c>
      <c r="D221" s="56" t="s">
        <v>410</v>
      </c>
      <c r="E221" s="57"/>
      <c r="F221" s="23" t="s">
        <v>36</v>
      </c>
      <c r="G221" s="63">
        <v>81</v>
      </c>
      <c r="H221" s="58">
        <f t="shared" ref="H221:H239" si="7">B221*G221</f>
        <v>0</v>
      </c>
      <c r="I221" s="981" t="s">
        <v>290</v>
      </c>
    </row>
    <row r="222" spans="1:9" s="27" customFormat="1" ht="15" customHeight="1" outlineLevel="1" x14ac:dyDescent="0.2">
      <c r="A222" s="28"/>
      <c r="B222" s="973"/>
      <c r="C222" s="29" t="s">
        <v>411</v>
      </c>
      <c r="D222" s="56" t="s">
        <v>412</v>
      </c>
      <c r="E222" s="57"/>
      <c r="F222" s="23" t="s">
        <v>36</v>
      </c>
      <c r="G222" s="63">
        <v>110</v>
      </c>
      <c r="H222" s="58">
        <f t="shared" si="7"/>
        <v>0</v>
      </c>
      <c r="I222" s="981" t="s">
        <v>290</v>
      </c>
    </row>
    <row r="223" spans="1:9" s="27" customFormat="1" ht="15" customHeight="1" outlineLevel="1" x14ac:dyDescent="0.2">
      <c r="A223" s="28"/>
      <c r="B223" s="973"/>
      <c r="C223" s="29" t="s">
        <v>413</v>
      </c>
      <c r="D223" s="56" t="s">
        <v>414</v>
      </c>
      <c r="E223" s="57"/>
      <c r="F223" s="23" t="s">
        <v>36</v>
      </c>
      <c r="G223" s="63">
        <v>136</v>
      </c>
      <c r="H223" s="58">
        <f t="shared" si="7"/>
        <v>0</v>
      </c>
      <c r="I223" s="981" t="s">
        <v>290</v>
      </c>
    </row>
    <row r="224" spans="1:9" s="27" customFormat="1" ht="15" customHeight="1" outlineLevel="1" x14ac:dyDescent="0.2">
      <c r="A224" s="28"/>
      <c r="B224" s="973"/>
      <c r="C224" s="29" t="s">
        <v>415</v>
      </c>
      <c r="D224" s="56" t="s">
        <v>114</v>
      </c>
      <c r="E224" s="57"/>
      <c r="F224" s="23" t="s">
        <v>36</v>
      </c>
      <c r="G224" s="63">
        <v>241</v>
      </c>
      <c r="H224" s="25">
        <f>B224*G224</f>
        <v>0</v>
      </c>
      <c r="I224" s="972" t="s">
        <v>290</v>
      </c>
    </row>
    <row r="225" spans="1:9" s="27" customFormat="1" ht="15" customHeight="1" outlineLevel="1" x14ac:dyDescent="0.2">
      <c r="A225" s="28"/>
      <c r="B225" s="982"/>
      <c r="C225" s="29" t="s">
        <v>416</v>
      </c>
      <c r="D225" s="64" t="s">
        <v>417</v>
      </c>
      <c r="E225" s="65"/>
      <c r="F225" s="32" t="s">
        <v>36</v>
      </c>
      <c r="G225" s="63">
        <v>47</v>
      </c>
      <c r="H225" s="33">
        <f t="shared" si="7"/>
        <v>0</v>
      </c>
      <c r="I225" s="972" t="s">
        <v>290</v>
      </c>
    </row>
    <row r="226" spans="1:9" s="27" customFormat="1" ht="15" customHeight="1" outlineLevel="1" x14ac:dyDescent="0.2">
      <c r="A226" s="28"/>
      <c r="B226" s="974"/>
      <c r="C226" s="29" t="s">
        <v>418</v>
      </c>
      <c r="D226" s="64" t="s">
        <v>127</v>
      </c>
      <c r="E226" s="65"/>
      <c r="F226" s="32" t="s">
        <v>36</v>
      </c>
      <c r="G226" s="63">
        <v>76</v>
      </c>
      <c r="H226" s="33">
        <f t="shared" si="7"/>
        <v>0</v>
      </c>
      <c r="I226" s="972" t="s">
        <v>290</v>
      </c>
    </row>
    <row r="227" spans="1:9" s="27" customFormat="1" ht="15" customHeight="1" outlineLevel="1" x14ac:dyDescent="0.2">
      <c r="A227" s="28"/>
      <c r="B227" s="974"/>
      <c r="C227" s="71" t="s">
        <v>419</v>
      </c>
      <c r="D227" s="64" t="s">
        <v>129</v>
      </c>
      <c r="E227" s="65"/>
      <c r="F227" s="32" t="s">
        <v>36</v>
      </c>
      <c r="G227" s="63">
        <v>117</v>
      </c>
      <c r="H227" s="33">
        <f t="shared" si="7"/>
        <v>0</v>
      </c>
      <c r="I227" s="976" t="s">
        <v>290</v>
      </c>
    </row>
    <row r="228" spans="1:9" s="27" customFormat="1" ht="15" customHeight="1" outlineLevel="1" x14ac:dyDescent="0.2">
      <c r="A228" s="19">
        <f>SUM(B228)</f>
        <v>0</v>
      </c>
      <c r="B228" s="974"/>
      <c r="C228" s="29" t="s">
        <v>420</v>
      </c>
      <c r="D228" s="64" t="s">
        <v>421</v>
      </c>
      <c r="E228" s="65"/>
      <c r="F228" s="32" t="s">
        <v>36</v>
      </c>
      <c r="G228" s="63">
        <v>155</v>
      </c>
      <c r="H228" s="33">
        <f t="shared" si="7"/>
        <v>0</v>
      </c>
      <c r="I228" s="972" t="s">
        <v>290</v>
      </c>
    </row>
    <row r="229" spans="1:9" s="27" customFormat="1" ht="15" customHeight="1" outlineLevel="1" x14ac:dyDescent="0.2">
      <c r="A229" s="19">
        <f>SUM(B229,B230)</f>
        <v>0</v>
      </c>
      <c r="B229" s="974"/>
      <c r="C229" s="29" t="s">
        <v>422</v>
      </c>
      <c r="D229" s="64" t="s">
        <v>423</v>
      </c>
      <c r="E229" s="65"/>
      <c r="F229" s="32" t="s">
        <v>36</v>
      </c>
      <c r="G229" s="63">
        <v>163</v>
      </c>
      <c r="H229" s="33">
        <f t="shared" si="7"/>
        <v>0</v>
      </c>
      <c r="I229" s="972" t="s">
        <v>290</v>
      </c>
    </row>
    <row r="230" spans="1:9" s="27" customFormat="1" ht="15" customHeight="1" outlineLevel="1" x14ac:dyDescent="0.2">
      <c r="A230" s="28"/>
      <c r="B230" s="974"/>
      <c r="C230" s="71" t="s">
        <v>424</v>
      </c>
      <c r="D230" s="64" t="s">
        <v>425</v>
      </c>
      <c r="E230" s="65"/>
      <c r="F230" s="32" t="s">
        <v>36</v>
      </c>
      <c r="G230" s="63">
        <v>140</v>
      </c>
      <c r="H230" s="33">
        <f t="shared" si="7"/>
        <v>0</v>
      </c>
      <c r="I230" s="972" t="s">
        <v>290</v>
      </c>
    </row>
    <row r="231" spans="1:9" s="27" customFormat="1" ht="15" customHeight="1" outlineLevel="1" x14ac:dyDescent="0.2">
      <c r="A231" s="19">
        <f>SUM(B231)</f>
        <v>0</v>
      </c>
      <c r="B231" s="974"/>
      <c r="C231" s="29" t="s">
        <v>426</v>
      </c>
      <c r="D231" s="64" t="s">
        <v>427</v>
      </c>
      <c r="E231" s="65"/>
      <c r="F231" s="32" t="s">
        <v>36</v>
      </c>
      <c r="G231" s="63">
        <v>155</v>
      </c>
      <c r="H231" s="33">
        <f t="shared" si="7"/>
        <v>0</v>
      </c>
      <c r="I231" s="972" t="s">
        <v>290</v>
      </c>
    </row>
    <row r="232" spans="1:9" s="27" customFormat="1" ht="15" customHeight="1" outlineLevel="1" x14ac:dyDescent="0.2">
      <c r="A232" s="28"/>
      <c r="B232" s="974"/>
      <c r="C232" s="29" t="s">
        <v>428</v>
      </c>
      <c r="D232" s="64" t="s">
        <v>429</v>
      </c>
      <c r="E232" s="65"/>
      <c r="F232" s="32" t="s">
        <v>36</v>
      </c>
      <c r="G232" s="63">
        <v>403</v>
      </c>
      <c r="H232" s="33">
        <f t="shared" si="7"/>
        <v>0</v>
      </c>
      <c r="I232" s="972" t="s">
        <v>290</v>
      </c>
    </row>
    <row r="233" spans="1:9" s="27" customFormat="1" ht="15" customHeight="1" outlineLevel="1" x14ac:dyDescent="0.2">
      <c r="A233" s="28"/>
      <c r="B233" s="974"/>
      <c r="C233" s="71" t="s">
        <v>430</v>
      </c>
      <c r="D233" s="64" t="s">
        <v>431</v>
      </c>
      <c r="E233" s="65" t="s">
        <v>432</v>
      </c>
      <c r="F233" s="32" t="s">
        <v>36</v>
      </c>
      <c r="G233" s="63">
        <v>42</v>
      </c>
      <c r="H233" s="33">
        <f t="shared" si="7"/>
        <v>0</v>
      </c>
      <c r="I233" s="972" t="s">
        <v>290</v>
      </c>
    </row>
    <row r="234" spans="1:9" s="27" customFormat="1" ht="15" customHeight="1" outlineLevel="1" x14ac:dyDescent="0.2">
      <c r="A234" s="28"/>
      <c r="B234" s="974"/>
      <c r="C234" s="71" t="s">
        <v>433</v>
      </c>
      <c r="D234" s="64" t="s">
        <v>434</v>
      </c>
      <c r="E234" s="65" t="s">
        <v>287</v>
      </c>
      <c r="F234" s="32" t="s">
        <v>36</v>
      </c>
      <c r="G234" s="63">
        <v>57</v>
      </c>
      <c r="H234" s="33">
        <f t="shared" si="7"/>
        <v>0</v>
      </c>
      <c r="I234" s="972" t="s">
        <v>290</v>
      </c>
    </row>
    <row r="235" spans="1:9" s="27" customFormat="1" ht="15" customHeight="1" outlineLevel="1" x14ac:dyDescent="0.2">
      <c r="A235" s="28"/>
      <c r="B235" s="974"/>
      <c r="C235" s="71" t="s">
        <v>435</v>
      </c>
      <c r="D235" s="74" t="s">
        <v>436</v>
      </c>
      <c r="E235" s="65" t="s">
        <v>437</v>
      </c>
      <c r="F235" s="32" t="s">
        <v>36</v>
      </c>
      <c r="G235" s="63">
        <v>57</v>
      </c>
      <c r="H235" s="33">
        <f t="shared" si="7"/>
        <v>0</v>
      </c>
      <c r="I235" s="972" t="s">
        <v>290</v>
      </c>
    </row>
    <row r="236" spans="1:9" s="27" customFormat="1" ht="15" customHeight="1" outlineLevel="1" x14ac:dyDescent="0.2">
      <c r="A236" s="28"/>
      <c r="B236" s="974"/>
      <c r="C236" s="71" t="s">
        <v>438</v>
      </c>
      <c r="D236" s="64" t="s">
        <v>439</v>
      </c>
      <c r="E236" s="65"/>
      <c r="F236" s="32" t="s">
        <v>36</v>
      </c>
      <c r="G236" s="63">
        <v>198</v>
      </c>
      <c r="H236" s="33">
        <f t="shared" si="7"/>
        <v>0</v>
      </c>
      <c r="I236" s="972" t="s">
        <v>290</v>
      </c>
    </row>
    <row r="237" spans="1:9" s="27" customFormat="1" ht="15" customHeight="1" outlineLevel="1" x14ac:dyDescent="0.2">
      <c r="A237" s="19">
        <f>SUM(B237,B238)</f>
        <v>0</v>
      </c>
      <c r="B237" s="974"/>
      <c r="C237" s="29" t="s">
        <v>440</v>
      </c>
      <c r="D237" s="64" t="s">
        <v>441</v>
      </c>
      <c r="E237" s="65"/>
      <c r="F237" s="32" t="s">
        <v>36</v>
      </c>
      <c r="G237" s="63">
        <v>366</v>
      </c>
      <c r="H237" s="33">
        <f t="shared" si="7"/>
        <v>0</v>
      </c>
      <c r="I237" s="972" t="s">
        <v>290</v>
      </c>
    </row>
    <row r="238" spans="1:9" s="27" customFormat="1" ht="15" customHeight="1" outlineLevel="1" x14ac:dyDescent="0.2">
      <c r="A238" s="28"/>
      <c r="B238" s="974"/>
      <c r="C238" s="29" t="s">
        <v>442</v>
      </c>
      <c r="D238" s="64" t="s">
        <v>443</v>
      </c>
      <c r="E238" s="65"/>
      <c r="F238" s="32" t="s">
        <v>36</v>
      </c>
      <c r="G238" s="63">
        <v>366</v>
      </c>
      <c r="H238" s="33">
        <f t="shared" si="7"/>
        <v>0</v>
      </c>
      <c r="I238" s="972" t="s">
        <v>290</v>
      </c>
    </row>
    <row r="239" spans="1:9" s="27" customFormat="1" ht="15" customHeight="1" outlineLevel="1" x14ac:dyDescent="0.2">
      <c r="A239" s="28"/>
      <c r="B239" s="974"/>
      <c r="C239" s="29" t="s">
        <v>444</v>
      </c>
      <c r="D239" s="64" t="s">
        <v>445</v>
      </c>
      <c r="E239" s="65"/>
      <c r="F239" s="32" t="s">
        <v>36</v>
      </c>
      <c r="G239" s="63">
        <v>124</v>
      </c>
      <c r="H239" s="33">
        <f t="shared" si="7"/>
        <v>0</v>
      </c>
      <c r="I239" s="972" t="s">
        <v>290</v>
      </c>
    </row>
    <row r="240" spans="1:9" s="27" customFormat="1" ht="15" customHeight="1" outlineLevel="1" x14ac:dyDescent="0.2">
      <c r="A240" s="28"/>
      <c r="B240" s="974"/>
      <c r="C240" s="29" t="s">
        <v>446</v>
      </c>
      <c r="D240" s="64" t="s">
        <v>447</v>
      </c>
      <c r="E240" s="65"/>
      <c r="F240" s="32" t="s">
        <v>36</v>
      </c>
      <c r="G240" s="1142" t="s">
        <v>153</v>
      </c>
      <c r="H240" s="33"/>
      <c r="I240" s="972"/>
    </row>
    <row r="241" spans="1:9" s="27" customFormat="1" ht="15" customHeight="1" outlineLevel="1" x14ac:dyDescent="0.2">
      <c r="A241" s="28"/>
      <c r="B241" s="974"/>
      <c r="C241" s="29" t="s">
        <v>448</v>
      </c>
      <c r="D241" s="64" t="s">
        <v>449</v>
      </c>
      <c r="E241" s="65"/>
      <c r="F241" s="32" t="s">
        <v>132</v>
      </c>
      <c r="G241" s="63">
        <v>144</v>
      </c>
      <c r="H241" s="33">
        <f t="shared" ref="H241:H246" si="8">B241*G241</f>
        <v>0</v>
      </c>
      <c r="I241" s="972" t="s">
        <v>290</v>
      </c>
    </row>
    <row r="242" spans="1:9" s="27" customFormat="1" ht="15" customHeight="1" outlineLevel="1" x14ac:dyDescent="0.2">
      <c r="A242" s="28"/>
      <c r="B242" s="974"/>
      <c r="C242" s="29" t="s">
        <v>450</v>
      </c>
      <c r="D242" s="64" t="s">
        <v>157</v>
      </c>
      <c r="E242" s="65"/>
      <c r="F242" s="32" t="s">
        <v>132</v>
      </c>
      <c r="G242" s="63">
        <v>57</v>
      </c>
      <c r="H242" s="33">
        <f t="shared" si="8"/>
        <v>0</v>
      </c>
      <c r="I242" s="972" t="s">
        <v>290</v>
      </c>
    </row>
    <row r="243" spans="1:9" s="27" customFormat="1" ht="15" customHeight="1" outlineLevel="1" x14ac:dyDescent="0.2">
      <c r="A243" s="28"/>
      <c r="B243" s="974"/>
      <c r="C243" s="29" t="s">
        <v>451</v>
      </c>
      <c r="D243" s="64" t="s">
        <v>159</v>
      </c>
      <c r="E243" s="65"/>
      <c r="F243" s="32" t="s">
        <v>160</v>
      </c>
      <c r="G243" s="63">
        <v>57</v>
      </c>
      <c r="H243" s="33">
        <f t="shared" si="8"/>
        <v>0</v>
      </c>
      <c r="I243" s="972" t="s">
        <v>290</v>
      </c>
    </row>
    <row r="244" spans="1:9" s="27" customFormat="1" ht="15" customHeight="1" outlineLevel="1" x14ac:dyDescent="0.2">
      <c r="A244" s="28"/>
      <c r="B244" s="974"/>
      <c r="C244" s="29" t="s">
        <v>452</v>
      </c>
      <c r="D244" s="64" t="s">
        <v>453</v>
      </c>
      <c r="E244" s="65"/>
      <c r="F244" s="32" t="s">
        <v>36</v>
      </c>
      <c r="G244" s="63">
        <v>57</v>
      </c>
      <c r="H244" s="33">
        <f t="shared" si="8"/>
        <v>0</v>
      </c>
      <c r="I244" s="972" t="s">
        <v>290</v>
      </c>
    </row>
    <row r="245" spans="1:9" s="27" customFormat="1" ht="15" customHeight="1" outlineLevel="1" x14ac:dyDescent="0.2">
      <c r="A245" s="28"/>
      <c r="B245" s="974"/>
      <c r="C245" s="29" t="s">
        <v>454</v>
      </c>
      <c r="D245" s="64" t="s">
        <v>455</v>
      </c>
      <c r="E245" s="65"/>
      <c r="F245" s="32" t="s">
        <v>36</v>
      </c>
      <c r="G245" s="63">
        <v>117</v>
      </c>
      <c r="H245" s="33">
        <f t="shared" si="8"/>
        <v>0</v>
      </c>
      <c r="I245" s="972" t="s">
        <v>290</v>
      </c>
    </row>
    <row r="246" spans="1:9" s="27" customFormat="1" ht="15" customHeight="1" outlineLevel="1" x14ac:dyDescent="0.2">
      <c r="A246" s="28"/>
      <c r="B246" s="974"/>
      <c r="C246" s="29" t="s">
        <v>456</v>
      </c>
      <c r="D246" s="64" t="s">
        <v>457</v>
      </c>
      <c r="E246" s="65"/>
      <c r="F246" s="32" t="s">
        <v>36</v>
      </c>
      <c r="G246" s="63">
        <v>343</v>
      </c>
      <c r="H246" s="33">
        <f t="shared" si="8"/>
        <v>0</v>
      </c>
      <c r="I246" s="972" t="s">
        <v>290</v>
      </c>
    </row>
    <row r="247" spans="1:9" s="27" customFormat="1" ht="15" customHeight="1" outlineLevel="1" x14ac:dyDescent="0.2">
      <c r="A247" s="28"/>
      <c r="B247" s="974"/>
      <c r="C247" s="29" t="s">
        <v>458</v>
      </c>
      <c r="D247" s="64" t="s">
        <v>459</v>
      </c>
      <c r="E247" s="65"/>
      <c r="F247" s="32" t="s">
        <v>36</v>
      </c>
      <c r="G247" s="1142" t="s">
        <v>104</v>
      </c>
      <c r="H247" s="33"/>
      <c r="I247" s="972"/>
    </row>
    <row r="248" spans="1:9" s="27" customFormat="1" ht="15" customHeight="1" outlineLevel="1" x14ac:dyDescent="0.2">
      <c r="A248" s="28"/>
      <c r="B248" s="974"/>
      <c r="C248" s="29" t="s">
        <v>460</v>
      </c>
      <c r="D248" s="64" t="s">
        <v>461</v>
      </c>
      <c r="E248" s="65" t="s">
        <v>462</v>
      </c>
      <c r="F248" s="32" t="s">
        <v>36</v>
      </c>
      <c r="G248" s="63">
        <v>313</v>
      </c>
      <c r="H248" s="33">
        <f>B248*G248</f>
        <v>0</v>
      </c>
      <c r="I248" s="972" t="s">
        <v>290</v>
      </c>
    </row>
    <row r="249" spans="1:9" s="27" customFormat="1" ht="15" customHeight="1" outlineLevel="1" x14ac:dyDescent="0.2">
      <c r="A249" s="28"/>
      <c r="B249" s="974"/>
      <c r="C249" s="29" t="s">
        <v>463</v>
      </c>
      <c r="D249" s="64" t="s">
        <v>464</v>
      </c>
      <c r="E249" s="65"/>
      <c r="F249" s="32" t="s">
        <v>465</v>
      </c>
      <c r="G249" s="63">
        <v>313</v>
      </c>
      <c r="H249" s="33">
        <v>0</v>
      </c>
      <c r="I249" s="976" t="s">
        <v>290</v>
      </c>
    </row>
    <row r="250" spans="1:9" s="27" customFormat="1" ht="15" customHeight="1" outlineLevel="1" x14ac:dyDescent="0.2">
      <c r="A250" s="28"/>
      <c r="B250" s="974"/>
      <c r="C250" s="29" t="s">
        <v>466</v>
      </c>
      <c r="D250" s="136" t="s">
        <v>467</v>
      </c>
      <c r="E250" s="65" t="s">
        <v>437</v>
      </c>
      <c r="F250" s="32" t="s">
        <v>36</v>
      </c>
      <c r="G250" s="63">
        <v>293</v>
      </c>
      <c r="H250" s="33">
        <f>B250*G250</f>
        <v>0</v>
      </c>
      <c r="I250" s="972" t="s">
        <v>290</v>
      </c>
    </row>
    <row r="251" spans="1:9" s="27" customFormat="1" ht="15" customHeight="1" outlineLevel="1" x14ac:dyDescent="0.2">
      <c r="A251" s="28"/>
      <c r="B251" s="974"/>
      <c r="C251" s="29" t="s">
        <v>468</v>
      </c>
      <c r="D251" s="69" t="s">
        <v>174</v>
      </c>
      <c r="E251" s="35"/>
      <c r="F251" s="32" t="s">
        <v>36</v>
      </c>
      <c r="G251" s="63">
        <v>242</v>
      </c>
      <c r="H251" s="33">
        <v>0</v>
      </c>
      <c r="I251" s="976" t="s">
        <v>469</v>
      </c>
    </row>
    <row r="252" spans="1:9" s="27" customFormat="1" ht="15" customHeight="1" outlineLevel="1" x14ac:dyDescent="0.2">
      <c r="A252" s="28"/>
      <c r="B252" s="974"/>
      <c r="C252" s="29" t="s">
        <v>470</v>
      </c>
      <c r="D252" s="64" t="s">
        <v>176</v>
      </c>
      <c r="E252" s="65"/>
      <c r="F252" s="32" t="s">
        <v>132</v>
      </c>
      <c r="G252" s="63">
        <v>343</v>
      </c>
      <c r="H252" s="33">
        <f>B252*G252</f>
        <v>0</v>
      </c>
      <c r="I252" s="972" t="s">
        <v>290</v>
      </c>
    </row>
    <row r="253" spans="1:9" s="27" customFormat="1" ht="15" customHeight="1" outlineLevel="1" x14ac:dyDescent="0.2">
      <c r="A253" s="28"/>
      <c r="B253" s="974"/>
      <c r="C253" s="29" t="s">
        <v>471</v>
      </c>
      <c r="D253" s="64" t="s">
        <v>472</v>
      </c>
      <c r="E253" s="65"/>
      <c r="F253" s="32" t="s">
        <v>36</v>
      </c>
      <c r="G253" s="63">
        <v>244</v>
      </c>
      <c r="H253" s="33">
        <f>B253*G253</f>
        <v>0</v>
      </c>
      <c r="I253" s="983" t="s">
        <v>290</v>
      </c>
    </row>
    <row r="254" spans="1:9" s="27" customFormat="1" ht="15" customHeight="1" outlineLevel="1" x14ac:dyDescent="0.2">
      <c r="A254" s="28"/>
      <c r="B254" s="974"/>
      <c r="C254" s="29" t="s">
        <v>473</v>
      </c>
      <c r="D254" s="73" t="s">
        <v>474</v>
      </c>
      <c r="E254" s="65"/>
      <c r="F254" s="32" t="s">
        <v>36</v>
      </c>
      <c r="G254" s="1142" t="s">
        <v>104</v>
      </c>
      <c r="H254" s="33"/>
      <c r="I254" s="975"/>
    </row>
    <row r="255" spans="1:9" s="27" customFormat="1" ht="15" customHeight="1" outlineLevel="1" x14ac:dyDescent="0.2">
      <c r="A255" s="28"/>
      <c r="B255" s="974"/>
      <c r="C255" s="29" t="s">
        <v>475</v>
      </c>
      <c r="D255" s="137" t="s">
        <v>476</v>
      </c>
      <c r="E255" s="68"/>
      <c r="F255" s="32" t="s">
        <v>36</v>
      </c>
      <c r="G255" s="63">
        <v>433</v>
      </c>
      <c r="H255" s="33">
        <f>B255*G255</f>
        <v>0</v>
      </c>
      <c r="I255" s="972" t="s">
        <v>290</v>
      </c>
    </row>
    <row r="256" spans="1:9" s="27" customFormat="1" ht="15" customHeight="1" outlineLevel="1" x14ac:dyDescent="0.2">
      <c r="A256" s="28"/>
      <c r="B256" s="974"/>
      <c r="C256" s="29" t="s">
        <v>477</v>
      </c>
      <c r="D256" s="64" t="s">
        <v>182</v>
      </c>
      <c r="E256" s="65"/>
      <c r="F256" s="32" t="s">
        <v>132</v>
      </c>
      <c r="G256" s="63">
        <v>227</v>
      </c>
      <c r="H256" s="33">
        <f>B256*G256</f>
        <v>0</v>
      </c>
      <c r="I256" s="972" t="s">
        <v>290</v>
      </c>
    </row>
    <row r="257" spans="1:9" s="27" customFormat="1" ht="15" customHeight="1" outlineLevel="1" x14ac:dyDescent="0.2">
      <c r="A257" s="28"/>
      <c r="B257" s="974"/>
      <c r="C257" s="29" t="s">
        <v>478</v>
      </c>
      <c r="D257" s="64" t="s">
        <v>479</v>
      </c>
      <c r="E257" s="65"/>
      <c r="F257" s="32" t="s">
        <v>36</v>
      </c>
      <c r="G257" s="63">
        <v>33</v>
      </c>
      <c r="H257" s="33">
        <f>B257*G257</f>
        <v>0</v>
      </c>
      <c r="I257" s="972" t="s">
        <v>290</v>
      </c>
    </row>
    <row r="258" spans="1:9" s="27" customFormat="1" ht="15" customHeight="1" outlineLevel="1" x14ac:dyDescent="0.2">
      <c r="A258" s="28"/>
      <c r="B258" s="974"/>
      <c r="C258" s="29" t="s">
        <v>480</v>
      </c>
      <c r="D258" s="64" t="s">
        <v>481</v>
      </c>
      <c r="E258" s="65"/>
      <c r="F258" s="32" t="s">
        <v>36</v>
      </c>
      <c r="G258" s="63">
        <v>103</v>
      </c>
      <c r="H258" s="33">
        <f>B258*G258</f>
        <v>0</v>
      </c>
      <c r="I258" s="972" t="s">
        <v>290</v>
      </c>
    </row>
    <row r="259" spans="1:9" s="27" customFormat="1" ht="15" customHeight="1" outlineLevel="1" x14ac:dyDescent="0.2">
      <c r="A259" s="28"/>
      <c r="B259" s="974"/>
      <c r="C259" s="71" t="s">
        <v>482</v>
      </c>
      <c r="D259" s="64" t="s">
        <v>483</v>
      </c>
      <c r="E259" s="65"/>
      <c r="F259" s="32" t="s">
        <v>160</v>
      </c>
      <c r="G259" s="63">
        <v>309</v>
      </c>
      <c r="H259" s="33">
        <f>B259*G259</f>
        <v>0</v>
      </c>
      <c r="I259" s="972" t="s">
        <v>290</v>
      </c>
    </row>
    <row r="260" spans="1:9" s="27" customFormat="1" ht="15" customHeight="1" outlineLevel="1" x14ac:dyDescent="0.2">
      <c r="A260" s="28"/>
      <c r="B260" s="974"/>
      <c r="C260" s="29" t="s">
        <v>484</v>
      </c>
      <c r="D260" s="64" t="s">
        <v>485</v>
      </c>
      <c r="E260" s="65"/>
      <c r="F260" s="32" t="s">
        <v>36</v>
      </c>
      <c r="G260" s="1142" t="s">
        <v>104</v>
      </c>
      <c r="H260" s="33"/>
      <c r="I260" s="975"/>
    </row>
    <row r="261" spans="1:9" s="27" customFormat="1" ht="15" customHeight="1" outlineLevel="1" x14ac:dyDescent="0.2">
      <c r="A261" s="28"/>
      <c r="B261" s="974"/>
      <c r="C261" s="29" t="s">
        <v>486</v>
      </c>
      <c r="D261" s="64" t="s">
        <v>487</v>
      </c>
      <c r="E261" s="65"/>
      <c r="F261" s="32" t="s">
        <v>36</v>
      </c>
      <c r="G261" s="63">
        <v>219</v>
      </c>
      <c r="H261" s="33">
        <f>B261*G261</f>
        <v>0</v>
      </c>
      <c r="I261" s="972" t="s">
        <v>290</v>
      </c>
    </row>
    <row r="262" spans="1:9" s="27" customFormat="1" ht="15" customHeight="1" outlineLevel="1" x14ac:dyDescent="0.2">
      <c r="A262" s="28"/>
      <c r="B262" s="974"/>
      <c r="C262" s="29" t="s">
        <v>488</v>
      </c>
      <c r="D262" s="64" t="s">
        <v>489</v>
      </c>
      <c r="E262" s="65"/>
      <c r="F262" s="32" t="s">
        <v>132</v>
      </c>
      <c r="G262" s="63">
        <v>168</v>
      </c>
      <c r="H262" s="33">
        <f>B262*G262</f>
        <v>0</v>
      </c>
      <c r="I262" s="972" t="s">
        <v>290</v>
      </c>
    </row>
    <row r="263" spans="1:9" s="27" customFormat="1" ht="15" customHeight="1" outlineLevel="1" x14ac:dyDescent="0.2">
      <c r="A263" s="28"/>
      <c r="B263" s="974"/>
      <c r="C263" s="29" t="s">
        <v>490</v>
      </c>
      <c r="D263" s="64" t="s">
        <v>491</v>
      </c>
      <c r="E263" s="65"/>
      <c r="F263" s="32" t="s">
        <v>36</v>
      </c>
      <c r="G263" s="63">
        <v>434</v>
      </c>
      <c r="H263" s="33">
        <f>B263*G263</f>
        <v>0</v>
      </c>
      <c r="I263" s="972" t="s">
        <v>290</v>
      </c>
    </row>
    <row r="264" spans="1:9" s="27" customFormat="1" ht="15" customHeight="1" outlineLevel="1" x14ac:dyDescent="0.2">
      <c r="A264" s="28"/>
      <c r="B264" s="974"/>
      <c r="C264" s="29" t="s">
        <v>492</v>
      </c>
      <c r="D264" s="64" t="s">
        <v>212</v>
      </c>
      <c r="E264" s="65"/>
      <c r="F264" s="32" t="s">
        <v>36</v>
      </c>
      <c r="G264" s="1142" t="s">
        <v>153</v>
      </c>
      <c r="H264" s="33"/>
      <c r="I264" s="975"/>
    </row>
    <row r="265" spans="1:9" s="27" customFormat="1" ht="15" customHeight="1" outlineLevel="1" x14ac:dyDescent="0.2">
      <c r="A265" s="28"/>
      <c r="B265" s="974"/>
      <c r="C265" s="29" t="s">
        <v>493</v>
      </c>
      <c r="D265" s="64" t="s">
        <v>208</v>
      </c>
      <c r="E265" s="65"/>
      <c r="F265" s="32" t="s">
        <v>36</v>
      </c>
      <c r="G265" s="1142" t="s">
        <v>104</v>
      </c>
      <c r="H265" s="33"/>
      <c r="I265" s="975"/>
    </row>
    <row r="266" spans="1:9" s="27" customFormat="1" ht="15" customHeight="1" outlineLevel="1" x14ac:dyDescent="0.2">
      <c r="A266" s="19">
        <f>SUM(B266)</f>
        <v>0</v>
      </c>
      <c r="B266" s="974"/>
      <c r="C266" s="29" t="s">
        <v>494</v>
      </c>
      <c r="D266" s="74" t="s">
        <v>495</v>
      </c>
      <c r="E266" s="75"/>
      <c r="F266" s="32" t="s">
        <v>36</v>
      </c>
      <c r="G266" s="63">
        <v>362</v>
      </c>
      <c r="H266" s="33">
        <f t="shared" ref="H266:H272" si="9">B266*G266</f>
        <v>0</v>
      </c>
      <c r="I266" s="972" t="s">
        <v>290</v>
      </c>
    </row>
    <row r="267" spans="1:9" s="27" customFormat="1" ht="15" customHeight="1" outlineLevel="1" x14ac:dyDescent="0.2">
      <c r="A267" s="28"/>
      <c r="B267" s="974"/>
      <c r="C267" s="29" t="s">
        <v>496</v>
      </c>
      <c r="D267" s="74" t="s">
        <v>200</v>
      </c>
      <c r="E267" s="75"/>
      <c r="F267" s="32" t="s">
        <v>36</v>
      </c>
      <c r="G267" s="63">
        <v>221</v>
      </c>
      <c r="H267" s="33">
        <f t="shared" si="9"/>
        <v>0</v>
      </c>
      <c r="I267" s="972" t="s">
        <v>290</v>
      </c>
    </row>
    <row r="268" spans="1:9" s="27" customFormat="1" ht="15" customHeight="1" outlineLevel="1" x14ac:dyDescent="0.2">
      <c r="A268" s="28"/>
      <c r="B268" s="974"/>
      <c r="C268" s="29" t="s">
        <v>497</v>
      </c>
      <c r="D268" s="74" t="s">
        <v>214</v>
      </c>
      <c r="E268" s="75"/>
      <c r="F268" s="32" t="s">
        <v>36</v>
      </c>
      <c r="G268" s="63">
        <v>547</v>
      </c>
      <c r="H268" s="33">
        <f t="shared" si="9"/>
        <v>0</v>
      </c>
      <c r="I268" s="972" t="s">
        <v>290</v>
      </c>
    </row>
    <row r="269" spans="1:9" s="27" customFormat="1" ht="15" customHeight="1" outlineLevel="1" x14ac:dyDescent="0.2">
      <c r="A269" s="19">
        <f>SUM(B269,B270)</f>
        <v>0</v>
      </c>
      <c r="B269" s="974"/>
      <c r="C269" s="29" t="s">
        <v>498</v>
      </c>
      <c r="D269" s="74" t="s">
        <v>499</v>
      </c>
      <c r="E269" s="65"/>
      <c r="F269" s="32" t="s">
        <v>36</v>
      </c>
      <c r="G269" s="63">
        <v>510</v>
      </c>
      <c r="H269" s="33">
        <f t="shared" si="9"/>
        <v>0</v>
      </c>
      <c r="I269" s="972" t="s">
        <v>290</v>
      </c>
    </row>
    <row r="270" spans="1:9" s="27" customFormat="1" ht="15" customHeight="1" outlineLevel="1" x14ac:dyDescent="0.2">
      <c r="A270" s="28"/>
      <c r="B270" s="974"/>
      <c r="C270" s="29" t="s">
        <v>500</v>
      </c>
      <c r="D270" s="74" t="s">
        <v>501</v>
      </c>
      <c r="E270" s="65"/>
      <c r="F270" s="32" t="s">
        <v>36</v>
      </c>
      <c r="G270" s="63">
        <v>366</v>
      </c>
      <c r="H270" s="33">
        <f t="shared" si="9"/>
        <v>0</v>
      </c>
      <c r="I270" s="972" t="s">
        <v>290</v>
      </c>
    </row>
    <row r="271" spans="1:9" s="27" customFormat="1" ht="15" customHeight="1" outlineLevel="1" x14ac:dyDescent="0.2">
      <c r="A271" s="28"/>
      <c r="B271" s="974"/>
      <c r="C271" s="29" t="s">
        <v>502</v>
      </c>
      <c r="D271" s="74" t="s">
        <v>503</v>
      </c>
      <c r="E271" s="65"/>
      <c r="F271" s="32" t="s">
        <v>36</v>
      </c>
      <c r="G271" s="63">
        <v>441</v>
      </c>
      <c r="H271" s="33">
        <f t="shared" si="9"/>
        <v>0</v>
      </c>
      <c r="I271" s="972" t="s">
        <v>290</v>
      </c>
    </row>
    <row r="272" spans="1:9" s="27" customFormat="1" ht="15" customHeight="1" outlineLevel="1" x14ac:dyDescent="0.2">
      <c r="A272" s="28"/>
      <c r="B272" s="974"/>
      <c r="C272" s="29" t="s">
        <v>504</v>
      </c>
      <c r="D272" s="74" t="s">
        <v>226</v>
      </c>
      <c r="E272" s="75"/>
      <c r="F272" s="32" t="s">
        <v>132</v>
      </c>
      <c r="G272" s="63">
        <v>71</v>
      </c>
      <c r="H272" s="33">
        <f t="shared" si="9"/>
        <v>0</v>
      </c>
      <c r="I272" s="972" t="s">
        <v>290</v>
      </c>
    </row>
    <row r="273" spans="1:9" s="27" customFormat="1" ht="15" customHeight="1" outlineLevel="1" x14ac:dyDescent="0.2">
      <c r="A273" s="28"/>
      <c r="B273" s="974"/>
      <c r="C273" s="29" t="s">
        <v>505</v>
      </c>
      <c r="D273" s="137" t="s">
        <v>506</v>
      </c>
      <c r="E273" s="68"/>
      <c r="F273" s="32" t="s">
        <v>36</v>
      </c>
      <c r="G273" s="1142" t="s">
        <v>153</v>
      </c>
      <c r="H273" s="33"/>
      <c r="I273" s="975"/>
    </row>
    <row r="274" spans="1:9" s="27" customFormat="1" ht="15" customHeight="1" outlineLevel="1" x14ac:dyDescent="0.2">
      <c r="A274" s="28"/>
      <c r="B274" s="974"/>
      <c r="C274" s="29" t="s">
        <v>507</v>
      </c>
      <c r="D274" s="74" t="s">
        <v>508</v>
      </c>
      <c r="E274" s="75"/>
      <c r="F274" s="32" t="s">
        <v>36</v>
      </c>
      <c r="G274" s="63">
        <v>280</v>
      </c>
      <c r="H274" s="33">
        <f t="shared" ref="H274:H285" si="10">B274*G274</f>
        <v>0</v>
      </c>
      <c r="I274" s="972" t="s">
        <v>290</v>
      </c>
    </row>
    <row r="275" spans="1:9" s="27" customFormat="1" ht="15" customHeight="1" outlineLevel="1" x14ac:dyDescent="0.2">
      <c r="A275" s="28"/>
      <c r="B275" s="974"/>
      <c r="C275" s="29" t="s">
        <v>509</v>
      </c>
      <c r="D275" s="74" t="s">
        <v>510</v>
      </c>
      <c r="E275" s="75"/>
      <c r="F275" s="32" t="s">
        <v>36</v>
      </c>
      <c r="G275" s="63">
        <v>313</v>
      </c>
      <c r="H275" s="33">
        <f t="shared" si="10"/>
        <v>0</v>
      </c>
      <c r="I275" s="972" t="s">
        <v>290</v>
      </c>
    </row>
    <row r="276" spans="1:9" s="27" customFormat="1" ht="15" customHeight="1" outlineLevel="1" x14ac:dyDescent="0.2">
      <c r="A276" s="28"/>
      <c r="B276" s="974"/>
      <c r="C276" s="29" t="s">
        <v>511</v>
      </c>
      <c r="D276" s="74" t="s">
        <v>512</v>
      </c>
      <c r="E276" s="75"/>
      <c r="F276" s="32" t="s">
        <v>36</v>
      </c>
      <c r="G276" s="63">
        <v>90</v>
      </c>
      <c r="H276" s="33">
        <f t="shared" si="10"/>
        <v>0</v>
      </c>
      <c r="I276" s="972" t="s">
        <v>290</v>
      </c>
    </row>
    <row r="277" spans="1:9" s="27" customFormat="1" ht="15" customHeight="1" outlineLevel="1" x14ac:dyDescent="0.2">
      <c r="A277" s="28"/>
      <c r="B277" s="974"/>
      <c r="C277" s="71" t="s">
        <v>513</v>
      </c>
      <c r="D277" s="74" t="s">
        <v>514</v>
      </c>
      <c r="E277" s="75"/>
      <c r="F277" s="32" t="s">
        <v>132</v>
      </c>
      <c r="G277" s="63">
        <v>275</v>
      </c>
      <c r="H277" s="33">
        <f t="shared" si="10"/>
        <v>0</v>
      </c>
      <c r="I277" s="972" t="s">
        <v>290</v>
      </c>
    </row>
    <row r="278" spans="1:9" s="27" customFormat="1" ht="15" customHeight="1" outlineLevel="1" x14ac:dyDescent="0.2">
      <c r="A278" s="28"/>
      <c r="B278" s="974"/>
      <c r="C278" s="71" t="s">
        <v>515</v>
      </c>
      <c r="D278" s="74" t="s">
        <v>516</v>
      </c>
      <c r="E278" s="75"/>
      <c r="F278" s="32" t="s">
        <v>132</v>
      </c>
      <c r="G278" s="63">
        <v>275</v>
      </c>
      <c r="H278" s="33">
        <f t="shared" si="10"/>
        <v>0</v>
      </c>
      <c r="I278" s="972" t="s">
        <v>290</v>
      </c>
    </row>
    <row r="279" spans="1:9" s="27" customFormat="1" ht="15" customHeight="1" outlineLevel="1" x14ac:dyDescent="0.2">
      <c r="A279" s="28"/>
      <c r="B279" s="974"/>
      <c r="C279" s="71" t="s">
        <v>517</v>
      </c>
      <c r="D279" s="74" t="s">
        <v>518</v>
      </c>
      <c r="E279" s="75"/>
      <c r="F279" s="32" t="s">
        <v>132</v>
      </c>
      <c r="G279" s="63">
        <v>280</v>
      </c>
      <c r="H279" s="33">
        <f t="shared" si="10"/>
        <v>0</v>
      </c>
      <c r="I279" s="972" t="s">
        <v>290</v>
      </c>
    </row>
    <row r="280" spans="1:9" s="27" customFormat="1" ht="15" customHeight="1" outlineLevel="1" x14ac:dyDescent="0.2">
      <c r="A280" s="28"/>
      <c r="B280" s="974"/>
      <c r="C280" s="71" t="s">
        <v>519</v>
      </c>
      <c r="D280" s="74" t="s">
        <v>520</v>
      </c>
      <c r="E280" s="75"/>
      <c r="F280" s="32" t="s">
        <v>36</v>
      </c>
      <c r="G280" s="63">
        <v>311</v>
      </c>
      <c r="H280" s="33">
        <f t="shared" si="10"/>
        <v>0</v>
      </c>
      <c r="I280" s="983" t="s">
        <v>290</v>
      </c>
    </row>
    <row r="281" spans="1:9" s="27" customFormat="1" ht="15" customHeight="1" outlineLevel="1" x14ac:dyDescent="0.2">
      <c r="A281" s="28"/>
      <c r="B281" s="974"/>
      <c r="C281" s="71" t="s">
        <v>521</v>
      </c>
      <c r="D281" s="74" t="s">
        <v>522</v>
      </c>
      <c r="E281" s="75"/>
      <c r="F281" s="32" t="s">
        <v>36</v>
      </c>
      <c r="G281" s="63">
        <v>234</v>
      </c>
      <c r="H281" s="33">
        <f t="shared" si="10"/>
        <v>0</v>
      </c>
      <c r="I281" s="972" t="s">
        <v>290</v>
      </c>
    </row>
    <row r="282" spans="1:9" s="27" customFormat="1" ht="15" customHeight="1" outlineLevel="1" x14ac:dyDescent="0.2">
      <c r="A282" s="28"/>
      <c r="B282" s="974"/>
      <c r="C282" s="71" t="s">
        <v>523</v>
      </c>
      <c r="D282" s="77" t="s">
        <v>524</v>
      </c>
      <c r="E282" s="75"/>
      <c r="F282" s="32" t="s">
        <v>36</v>
      </c>
      <c r="G282" s="63">
        <v>280</v>
      </c>
      <c r="H282" s="33">
        <f t="shared" si="10"/>
        <v>0</v>
      </c>
      <c r="I282" s="972" t="s">
        <v>290</v>
      </c>
    </row>
    <row r="283" spans="1:9" s="27" customFormat="1" ht="15" customHeight="1" outlineLevel="1" x14ac:dyDescent="0.2">
      <c r="A283" s="28"/>
      <c r="B283" s="974"/>
      <c r="C283" s="71" t="s">
        <v>525</v>
      </c>
      <c r="D283" s="74" t="s">
        <v>526</v>
      </c>
      <c r="E283" s="75"/>
      <c r="F283" s="32" t="s">
        <v>36</v>
      </c>
      <c r="G283" s="63">
        <v>68</v>
      </c>
      <c r="H283" s="33">
        <f t="shared" si="10"/>
        <v>0</v>
      </c>
      <c r="I283" s="972" t="s">
        <v>290</v>
      </c>
    </row>
    <row r="284" spans="1:9" s="27" customFormat="1" ht="15" customHeight="1" outlineLevel="1" x14ac:dyDescent="0.2">
      <c r="A284" s="28"/>
      <c r="B284" s="974"/>
      <c r="C284" s="71" t="s">
        <v>527</v>
      </c>
      <c r="D284" s="74" t="s">
        <v>528</v>
      </c>
      <c r="E284" s="75"/>
      <c r="F284" s="32" t="s">
        <v>36</v>
      </c>
      <c r="G284" s="63">
        <v>202</v>
      </c>
      <c r="H284" s="33">
        <f t="shared" si="10"/>
        <v>0</v>
      </c>
      <c r="I284" s="972" t="s">
        <v>290</v>
      </c>
    </row>
    <row r="285" spans="1:9" s="27" customFormat="1" ht="15" customHeight="1" outlineLevel="1" thickBot="1" x14ac:dyDescent="0.25">
      <c r="A285" s="28"/>
      <c r="B285" s="977"/>
      <c r="C285" s="99"/>
      <c r="D285" s="138"/>
      <c r="E285" s="88"/>
      <c r="F285" s="47"/>
      <c r="G285" s="103"/>
      <c r="H285" s="49">
        <f t="shared" si="10"/>
        <v>0</v>
      </c>
      <c r="I285" s="978"/>
    </row>
    <row r="286" spans="1:9" s="54" customFormat="1" ht="24.95" customHeight="1" outlineLevel="1" thickBot="1" x14ac:dyDescent="0.25">
      <c r="A286" s="19"/>
      <c r="B286" s="970"/>
      <c r="C286" s="90" t="s">
        <v>529</v>
      </c>
      <c r="D286" s="91"/>
      <c r="E286" s="92" t="s">
        <v>408</v>
      </c>
      <c r="F286" s="93" t="s">
        <v>245</v>
      </c>
      <c r="G286" s="52"/>
      <c r="H286" s="52"/>
      <c r="I286" s="980"/>
    </row>
    <row r="287" spans="1:9" s="27" customFormat="1" ht="15" customHeight="1" outlineLevel="1" x14ac:dyDescent="0.2">
      <c r="A287" s="28"/>
      <c r="B287" s="973"/>
      <c r="C287" s="94" t="s">
        <v>530</v>
      </c>
      <c r="D287" s="56" t="s">
        <v>531</v>
      </c>
      <c r="E287" s="57"/>
      <c r="F287" s="23" t="s">
        <v>248</v>
      </c>
      <c r="G287" s="63">
        <v>55</v>
      </c>
      <c r="H287" s="25">
        <f t="shared" ref="H287:H302" si="11">B287*G287</f>
        <v>0</v>
      </c>
      <c r="I287" s="972" t="s">
        <v>290</v>
      </c>
    </row>
    <row r="288" spans="1:9" s="27" customFormat="1" ht="15" customHeight="1" outlineLevel="1" x14ac:dyDescent="0.2">
      <c r="A288" s="28"/>
      <c r="B288" s="982"/>
      <c r="C288" s="71" t="s">
        <v>532</v>
      </c>
      <c r="D288" s="64" t="s">
        <v>533</v>
      </c>
      <c r="E288" s="65"/>
      <c r="F288" s="32" t="s">
        <v>248</v>
      </c>
      <c r="G288" s="63">
        <v>55</v>
      </c>
      <c r="H288" s="33">
        <f t="shared" si="11"/>
        <v>0</v>
      </c>
      <c r="I288" s="972" t="s">
        <v>290</v>
      </c>
    </row>
    <row r="289" spans="1:9" s="27" customFormat="1" ht="15" customHeight="1" outlineLevel="1" x14ac:dyDescent="0.2">
      <c r="A289" s="28"/>
      <c r="B289" s="974"/>
      <c r="C289" s="71" t="s">
        <v>534</v>
      </c>
      <c r="D289" s="139" t="s">
        <v>535</v>
      </c>
      <c r="E289" s="65"/>
      <c r="F289" s="32" t="s">
        <v>248</v>
      </c>
      <c r="G289" s="63">
        <v>75</v>
      </c>
      <c r="H289" s="33">
        <f t="shared" si="11"/>
        <v>0</v>
      </c>
      <c r="I289" s="972" t="s">
        <v>290</v>
      </c>
    </row>
    <row r="290" spans="1:9" s="27" customFormat="1" ht="15" customHeight="1" outlineLevel="1" x14ac:dyDescent="0.2">
      <c r="A290" s="28"/>
      <c r="B290" s="974"/>
      <c r="C290" s="71" t="s">
        <v>536</v>
      </c>
      <c r="D290" s="64" t="s">
        <v>537</v>
      </c>
      <c r="E290" s="65"/>
      <c r="F290" s="32" t="s">
        <v>248</v>
      </c>
      <c r="G290" s="63">
        <v>132</v>
      </c>
      <c r="H290" s="33">
        <f t="shared" si="11"/>
        <v>0</v>
      </c>
      <c r="I290" s="972" t="s">
        <v>290</v>
      </c>
    </row>
    <row r="291" spans="1:9" s="27" customFormat="1" ht="15" customHeight="1" outlineLevel="1" x14ac:dyDescent="0.2">
      <c r="A291" s="28"/>
      <c r="B291" s="974"/>
      <c r="C291" s="71" t="s">
        <v>538</v>
      </c>
      <c r="D291" s="69" t="s">
        <v>539</v>
      </c>
      <c r="E291" s="65"/>
      <c r="F291" s="32" t="s">
        <v>248</v>
      </c>
      <c r="G291" s="63">
        <v>137</v>
      </c>
      <c r="H291" s="33">
        <f t="shared" si="11"/>
        <v>0</v>
      </c>
      <c r="I291" s="972" t="s">
        <v>290</v>
      </c>
    </row>
    <row r="292" spans="1:9" s="27" customFormat="1" ht="15" customHeight="1" outlineLevel="1" x14ac:dyDescent="0.2">
      <c r="A292" s="28"/>
      <c r="B292" s="974"/>
      <c r="C292" s="71" t="s">
        <v>540</v>
      </c>
      <c r="D292" s="64" t="s">
        <v>541</v>
      </c>
      <c r="E292" s="65"/>
      <c r="F292" s="32" t="s">
        <v>248</v>
      </c>
      <c r="G292" s="63">
        <v>273</v>
      </c>
      <c r="H292" s="33">
        <f t="shared" si="11"/>
        <v>0</v>
      </c>
      <c r="I292" s="972" t="s">
        <v>290</v>
      </c>
    </row>
    <row r="293" spans="1:9" s="27" customFormat="1" ht="15" customHeight="1" outlineLevel="1" x14ac:dyDescent="0.2">
      <c r="A293" s="28"/>
      <c r="B293" s="974"/>
      <c r="C293" s="71" t="s">
        <v>542</v>
      </c>
      <c r="D293" s="69" t="s">
        <v>543</v>
      </c>
      <c r="E293" s="65"/>
      <c r="F293" s="32" t="s">
        <v>248</v>
      </c>
      <c r="G293" s="63">
        <v>127</v>
      </c>
      <c r="H293" s="33">
        <f t="shared" si="11"/>
        <v>0</v>
      </c>
      <c r="I293" s="972" t="s">
        <v>290</v>
      </c>
    </row>
    <row r="294" spans="1:9" s="27" customFormat="1" ht="15" customHeight="1" outlineLevel="1" x14ac:dyDescent="0.2">
      <c r="A294" s="28"/>
      <c r="B294" s="974"/>
      <c r="C294" s="96" t="s">
        <v>544</v>
      </c>
      <c r="D294" s="64" t="s">
        <v>545</v>
      </c>
      <c r="E294" s="65"/>
      <c r="F294" s="32" t="s">
        <v>248</v>
      </c>
      <c r="G294" s="63">
        <v>53</v>
      </c>
      <c r="H294" s="33">
        <f t="shared" si="11"/>
        <v>0</v>
      </c>
      <c r="I294" s="972" t="s">
        <v>290</v>
      </c>
    </row>
    <row r="295" spans="1:9" s="27" customFormat="1" ht="15" customHeight="1" outlineLevel="1" x14ac:dyDescent="0.2">
      <c r="A295" s="28"/>
      <c r="B295" s="974"/>
      <c r="C295" s="71" t="s">
        <v>546</v>
      </c>
      <c r="D295" s="64" t="s">
        <v>547</v>
      </c>
      <c r="E295" s="65"/>
      <c r="F295" s="32" t="s">
        <v>265</v>
      </c>
      <c r="G295" s="63">
        <v>409</v>
      </c>
      <c r="H295" s="33">
        <f t="shared" si="11"/>
        <v>0</v>
      </c>
      <c r="I295" s="972" t="s">
        <v>290</v>
      </c>
    </row>
    <row r="296" spans="1:9" s="27" customFormat="1" ht="15" customHeight="1" outlineLevel="1" x14ac:dyDescent="0.2">
      <c r="A296" s="28"/>
      <c r="B296" s="974"/>
      <c r="C296" s="71" t="s">
        <v>548</v>
      </c>
      <c r="D296" s="64" t="s">
        <v>549</v>
      </c>
      <c r="E296" s="65"/>
      <c r="F296" s="32" t="s">
        <v>265</v>
      </c>
      <c r="G296" s="63">
        <v>815</v>
      </c>
      <c r="H296" s="33">
        <f t="shared" si="11"/>
        <v>0</v>
      </c>
      <c r="I296" s="972" t="s">
        <v>290</v>
      </c>
    </row>
    <row r="297" spans="1:9" s="27" customFormat="1" ht="15" customHeight="1" outlineLevel="1" x14ac:dyDescent="0.2">
      <c r="A297" s="28"/>
      <c r="B297" s="974"/>
      <c r="C297" s="71" t="s">
        <v>550</v>
      </c>
      <c r="D297" s="64" t="s">
        <v>551</v>
      </c>
      <c r="E297" s="65"/>
      <c r="F297" s="32" t="s">
        <v>265</v>
      </c>
      <c r="G297" s="63">
        <v>409</v>
      </c>
      <c r="H297" s="33">
        <f t="shared" si="11"/>
        <v>0</v>
      </c>
      <c r="I297" s="972" t="s">
        <v>290</v>
      </c>
    </row>
    <row r="298" spans="1:9" s="27" customFormat="1" ht="15" customHeight="1" outlineLevel="1" x14ac:dyDescent="0.2">
      <c r="A298" s="28"/>
      <c r="B298" s="974"/>
      <c r="C298" s="71" t="s">
        <v>552</v>
      </c>
      <c r="D298" s="64" t="s">
        <v>553</v>
      </c>
      <c r="E298" s="65"/>
      <c r="F298" s="32" t="s">
        <v>265</v>
      </c>
      <c r="G298" s="63">
        <v>815</v>
      </c>
      <c r="H298" s="33">
        <f t="shared" si="11"/>
        <v>0</v>
      </c>
      <c r="I298" s="972" t="s">
        <v>290</v>
      </c>
    </row>
    <row r="299" spans="1:9" s="27" customFormat="1" ht="15" customHeight="1" outlineLevel="1" x14ac:dyDescent="0.2">
      <c r="A299" s="28"/>
      <c r="B299" s="974"/>
      <c r="C299" s="71" t="s">
        <v>554</v>
      </c>
      <c r="D299" s="64" t="s">
        <v>555</v>
      </c>
      <c r="E299" s="65"/>
      <c r="F299" s="32" t="s">
        <v>265</v>
      </c>
      <c r="G299" s="63">
        <v>221</v>
      </c>
      <c r="H299" s="33">
        <f t="shared" si="11"/>
        <v>0</v>
      </c>
      <c r="I299" s="972" t="s">
        <v>290</v>
      </c>
    </row>
    <row r="300" spans="1:9" s="27" customFormat="1" ht="15" customHeight="1" outlineLevel="1" x14ac:dyDescent="0.2">
      <c r="A300" s="28"/>
      <c r="B300" s="974"/>
      <c r="C300" s="71" t="s">
        <v>556</v>
      </c>
      <c r="D300" s="64" t="s">
        <v>557</v>
      </c>
      <c r="E300" s="65"/>
      <c r="F300" s="32" t="s">
        <v>265</v>
      </c>
      <c r="G300" s="63">
        <v>221</v>
      </c>
      <c r="H300" s="33">
        <f t="shared" si="11"/>
        <v>0</v>
      </c>
      <c r="I300" s="972" t="s">
        <v>290</v>
      </c>
    </row>
    <row r="301" spans="1:9" s="27" customFormat="1" ht="15" customHeight="1" outlineLevel="1" x14ac:dyDescent="0.2">
      <c r="A301" s="28"/>
      <c r="B301" s="974"/>
      <c r="C301" s="71" t="s">
        <v>558</v>
      </c>
      <c r="D301" s="64" t="s">
        <v>559</v>
      </c>
      <c r="E301" s="65"/>
      <c r="F301" s="32" t="s">
        <v>248</v>
      </c>
      <c r="G301" s="63">
        <v>164</v>
      </c>
      <c r="H301" s="33">
        <f t="shared" si="11"/>
        <v>0</v>
      </c>
      <c r="I301" s="972" t="s">
        <v>290</v>
      </c>
    </row>
    <row r="302" spans="1:9" s="27" customFormat="1" ht="15" customHeight="1" outlineLevel="1" thickBot="1" x14ac:dyDescent="0.25">
      <c r="A302" s="28"/>
      <c r="B302" s="984"/>
      <c r="C302" s="99"/>
      <c r="D302" s="140"/>
      <c r="E302" s="141"/>
      <c r="F302" s="102"/>
      <c r="G302" s="103"/>
      <c r="H302" s="49">
        <f t="shared" si="11"/>
        <v>0</v>
      </c>
      <c r="I302" s="978"/>
    </row>
    <row r="303" spans="1:9" s="27" customFormat="1" ht="27.75" outlineLevel="1" thickBot="1" x14ac:dyDescent="0.25">
      <c r="A303" s="28"/>
      <c r="B303" s="990"/>
      <c r="C303" s="104" t="s">
        <v>560</v>
      </c>
      <c r="D303" s="142" t="s">
        <v>561</v>
      </c>
      <c r="E303" s="143"/>
      <c r="F303" s="107" t="s">
        <v>285</v>
      </c>
      <c r="G303" s="108" t="s">
        <v>287</v>
      </c>
      <c r="H303" s="144">
        <f>SUM(H160:H302)</f>
        <v>0</v>
      </c>
      <c r="I303" s="991"/>
    </row>
    <row r="304" spans="1:9" s="27" customFormat="1" outlineLevel="1" thickBot="1" x14ac:dyDescent="0.25">
      <c r="A304" s="28"/>
      <c r="B304" s="992"/>
      <c r="C304" s="145"/>
      <c r="D304" s="146"/>
      <c r="E304" s="147"/>
      <c r="F304" s="148"/>
      <c r="G304" s="114"/>
      <c r="H304" s="114"/>
      <c r="I304" s="993"/>
    </row>
    <row r="305" spans="1:9" s="54" customFormat="1" ht="13.5" outlineLevel="1" thickBot="1" x14ac:dyDescent="0.25">
      <c r="A305" s="149"/>
      <c r="B305" s="970"/>
      <c r="C305" s="1317" t="s">
        <v>562</v>
      </c>
      <c r="D305" s="1322"/>
      <c r="E305" s="930" t="s">
        <v>563</v>
      </c>
      <c r="F305" s="150"/>
      <c r="G305" s="52"/>
      <c r="H305" s="52"/>
      <c r="I305" s="980"/>
    </row>
    <row r="306" spans="1:9" s="27" customFormat="1" ht="15" customHeight="1" outlineLevel="1" x14ac:dyDescent="0.2">
      <c r="A306" s="19">
        <f>SUM(B306:B320,B324)</f>
        <v>0</v>
      </c>
      <c r="B306" s="973"/>
      <c r="C306" s="20" t="s">
        <v>564</v>
      </c>
      <c r="D306" s="151" t="s">
        <v>565</v>
      </c>
      <c r="E306" s="57"/>
      <c r="F306" s="23" t="s">
        <v>36</v>
      </c>
      <c r="G306" s="63">
        <v>287</v>
      </c>
      <c r="H306" s="25">
        <f t="shared" ref="H306:H320" si="12">B306*G306</f>
        <v>0</v>
      </c>
      <c r="I306" s="994" t="s">
        <v>566</v>
      </c>
    </row>
    <row r="307" spans="1:9" s="27" customFormat="1" ht="15" customHeight="1" outlineLevel="1" x14ac:dyDescent="0.2">
      <c r="A307" s="28"/>
      <c r="B307" s="982"/>
      <c r="C307" s="29" t="s">
        <v>567</v>
      </c>
      <c r="D307" s="69" t="s">
        <v>568</v>
      </c>
      <c r="E307" s="65"/>
      <c r="F307" s="32" t="s">
        <v>36</v>
      </c>
      <c r="G307" s="63">
        <v>510</v>
      </c>
      <c r="H307" s="33">
        <f t="shared" si="12"/>
        <v>0</v>
      </c>
      <c r="I307" s="994" t="s">
        <v>566</v>
      </c>
    </row>
    <row r="308" spans="1:9" s="27" customFormat="1" ht="15" customHeight="1" outlineLevel="1" x14ac:dyDescent="0.2">
      <c r="A308" s="28"/>
      <c r="B308" s="974"/>
      <c r="C308" s="29" t="s">
        <v>569</v>
      </c>
      <c r="D308" s="69" t="s">
        <v>570</v>
      </c>
      <c r="E308" s="65"/>
      <c r="F308" s="32" t="s">
        <v>36</v>
      </c>
      <c r="G308" s="63">
        <v>117</v>
      </c>
      <c r="H308" s="33">
        <f t="shared" si="12"/>
        <v>0</v>
      </c>
      <c r="I308" s="994" t="s">
        <v>566</v>
      </c>
    </row>
    <row r="309" spans="1:9" s="27" customFormat="1" ht="15" customHeight="1" outlineLevel="1" x14ac:dyDescent="0.2">
      <c r="A309" s="28"/>
      <c r="B309" s="974"/>
      <c r="C309" s="29" t="s">
        <v>571</v>
      </c>
      <c r="D309" s="69" t="s">
        <v>572</v>
      </c>
      <c r="E309" s="65"/>
      <c r="F309" s="32" t="s">
        <v>36</v>
      </c>
      <c r="G309" s="63">
        <v>130</v>
      </c>
      <c r="H309" s="33">
        <f t="shared" si="12"/>
        <v>0</v>
      </c>
      <c r="I309" s="994" t="s">
        <v>566</v>
      </c>
    </row>
    <row r="310" spans="1:9" s="27" customFormat="1" ht="15" customHeight="1" outlineLevel="1" x14ac:dyDescent="0.2">
      <c r="A310" s="28"/>
      <c r="B310" s="974"/>
      <c r="C310" s="71" t="s">
        <v>573</v>
      </c>
      <c r="D310" s="152" t="s">
        <v>574</v>
      </c>
      <c r="E310" s="65"/>
      <c r="F310" s="32" t="s">
        <v>36</v>
      </c>
      <c r="G310" s="63">
        <v>130</v>
      </c>
      <c r="H310" s="33">
        <f t="shared" si="12"/>
        <v>0</v>
      </c>
      <c r="I310" s="994" t="s">
        <v>566</v>
      </c>
    </row>
    <row r="311" spans="1:9" s="27" customFormat="1" ht="15" customHeight="1" outlineLevel="1" x14ac:dyDescent="0.2">
      <c r="A311" s="28"/>
      <c r="B311" s="974"/>
      <c r="C311" s="29" t="s">
        <v>575</v>
      </c>
      <c r="D311" s="69" t="s">
        <v>576</v>
      </c>
      <c r="E311" s="65"/>
      <c r="F311" s="32" t="s">
        <v>36</v>
      </c>
      <c r="G311" s="63">
        <v>510</v>
      </c>
      <c r="H311" s="33">
        <f t="shared" si="12"/>
        <v>0</v>
      </c>
      <c r="I311" s="995" t="s">
        <v>577</v>
      </c>
    </row>
    <row r="312" spans="1:9" s="27" customFormat="1" ht="15" customHeight="1" outlineLevel="1" x14ac:dyDescent="0.2">
      <c r="A312" s="28"/>
      <c r="B312" s="974"/>
      <c r="C312" s="29" t="s">
        <v>578</v>
      </c>
      <c r="D312" s="69" t="s">
        <v>579</v>
      </c>
      <c r="E312" s="65"/>
      <c r="F312" s="32" t="s">
        <v>36</v>
      </c>
      <c r="G312" s="63">
        <v>152</v>
      </c>
      <c r="H312" s="33">
        <f t="shared" si="12"/>
        <v>0</v>
      </c>
      <c r="I312" s="995" t="s">
        <v>580</v>
      </c>
    </row>
    <row r="313" spans="1:9" s="27" customFormat="1" ht="15" customHeight="1" outlineLevel="1" x14ac:dyDescent="0.2">
      <c r="A313" s="28"/>
      <c r="B313" s="974"/>
      <c r="C313" s="29" t="s">
        <v>581</v>
      </c>
      <c r="D313" s="69" t="s">
        <v>582</v>
      </c>
      <c r="E313" s="65"/>
      <c r="F313" s="32" t="s">
        <v>36</v>
      </c>
      <c r="G313" s="63">
        <v>144</v>
      </c>
      <c r="H313" s="33">
        <f t="shared" si="12"/>
        <v>0</v>
      </c>
      <c r="I313" s="995" t="s">
        <v>580</v>
      </c>
    </row>
    <row r="314" spans="1:9" s="27" customFormat="1" ht="15" customHeight="1" outlineLevel="1" x14ac:dyDescent="0.2">
      <c r="A314" s="28"/>
      <c r="B314" s="974"/>
      <c r="C314" s="29" t="s">
        <v>583</v>
      </c>
      <c r="D314" s="64" t="s">
        <v>584</v>
      </c>
      <c r="E314" s="65"/>
      <c r="F314" s="32" t="s">
        <v>36</v>
      </c>
      <c r="G314" s="63">
        <v>152</v>
      </c>
      <c r="H314" s="33">
        <f t="shared" si="12"/>
        <v>0</v>
      </c>
      <c r="I314" s="995" t="s">
        <v>580</v>
      </c>
    </row>
    <row r="315" spans="1:9" s="27" customFormat="1" ht="15" customHeight="1" outlineLevel="1" x14ac:dyDescent="0.2">
      <c r="A315" s="28"/>
      <c r="B315" s="974"/>
      <c r="C315" s="29" t="s">
        <v>585</v>
      </c>
      <c r="D315" s="69" t="s">
        <v>586</v>
      </c>
      <c r="E315" s="65"/>
      <c r="F315" s="32" t="s">
        <v>36</v>
      </c>
      <c r="G315" s="63">
        <v>152</v>
      </c>
      <c r="H315" s="33">
        <f t="shared" si="12"/>
        <v>0</v>
      </c>
      <c r="I315" s="995" t="s">
        <v>580</v>
      </c>
    </row>
    <row r="316" spans="1:9" s="27" customFormat="1" ht="15" customHeight="1" outlineLevel="1" x14ac:dyDescent="0.2">
      <c r="A316" s="28"/>
      <c r="B316" s="974"/>
      <c r="C316" s="29" t="s">
        <v>587</v>
      </c>
      <c r="D316" s="64" t="s">
        <v>588</v>
      </c>
      <c r="E316" s="153"/>
      <c r="F316" s="32" t="s">
        <v>132</v>
      </c>
      <c r="G316" s="63">
        <v>112</v>
      </c>
      <c r="H316" s="33">
        <f t="shared" si="12"/>
        <v>0</v>
      </c>
      <c r="I316" s="995" t="s">
        <v>580</v>
      </c>
    </row>
    <row r="317" spans="1:9" s="27" customFormat="1" ht="15" customHeight="1" outlineLevel="1" x14ac:dyDescent="0.2">
      <c r="A317" s="28"/>
      <c r="B317" s="974"/>
      <c r="C317" s="29" t="s">
        <v>589</v>
      </c>
      <c r="D317" s="69" t="s">
        <v>590</v>
      </c>
      <c r="E317" s="65" t="s">
        <v>462</v>
      </c>
      <c r="F317" s="32" t="s">
        <v>36</v>
      </c>
      <c r="G317" s="63">
        <v>298</v>
      </c>
      <c r="H317" s="33">
        <f t="shared" si="12"/>
        <v>0</v>
      </c>
      <c r="I317" s="995" t="s">
        <v>119</v>
      </c>
    </row>
    <row r="318" spans="1:9" s="27" customFormat="1" ht="15" customHeight="1" outlineLevel="1" x14ac:dyDescent="0.2">
      <c r="A318" s="28"/>
      <c r="B318" s="974"/>
      <c r="C318" s="29" t="s">
        <v>591</v>
      </c>
      <c r="D318" s="74" t="s">
        <v>592</v>
      </c>
      <c r="E318" s="75"/>
      <c r="F318" s="32" t="s">
        <v>36</v>
      </c>
      <c r="G318" s="63">
        <v>510</v>
      </c>
      <c r="H318" s="33">
        <f t="shared" si="12"/>
        <v>0</v>
      </c>
      <c r="I318" s="994" t="s">
        <v>566</v>
      </c>
    </row>
    <row r="319" spans="1:9" s="27" customFormat="1" ht="15" customHeight="1" outlineLevel="1" x14ac:dyDescent="0.2">
      <c r="A319" s="28"/>
      <c r="B319" s="974"/>
      <c r="C319" s="29" t="s">
        <v>593</v>
      </c>
      <c r="D319" s="74" t="s">
        <v>594</v>
      </c>
      <c r="E319" s="75"/>
      <c r="F319" s="32" t="s">
        <v>36</v>
      </c>
      <c r="G319" s="63">
        <v>486</v>
      </c>
      <c r="H319" s="33">
        <f t="shared" si="12"/>
        <v>0</v>
      </c>
      <c r="I319" s="994" t="s">
        <v>566</v>
      </c>
    </row>
    <row r="320" spans="1:9" s="27" customFormat="1" ht="15" customHeight="1" outlineLevel="1" x14ac:dyDescent="0.2">
      <c r="A320" s="28"/>
      <c r="B320" s="974"/>
      <c r="C320" s="44" t="s">
        <v>595</v>
      </c>
      <c r="D320" s="74"/>
      <c r="E320" s="75"/>
      <c r="F320" s="32" t="s">
        <v>36</v>
      </c>
      <c r="G320" s="45"/>
      <c r="H320" s="33">
        <f t="shared" si="12"/>
        <v>0</v>
      </c>
      <c r="I320" s="975"/>
    </row>
    <row r="321" spans="1:9" s="27" customFormat="1" ht="15" customHeight="1" outlineLevel="1" thickBot="1" x14ac:dyDescent="0.25">
      <c r="A321" s="28"/>
      <c r="B321" s="996"/>
      <c r="C321" s="154"/>
      <c r="D321" s="155"/>
      <c r="E321" s="156"/>
      <c r="F321" s="157"/>
      <c r="G321" s="158"/>
      <c r="H321" s="159"/>
      <c r="I321" s="997"/>
    </row>
    <row r="322" spans="1:9" s="54" customFormat="1" ht="15" customHeight="1" outlineLevel="1" thickBot="1" x14ac:dyDescent="0.25">
      <c r="A322" s="19"/>
      <c r="B322" s="998"/>
      <c r="C322" s="160" t="s">
        <v>596</v>
      </c>
      <c r="D322" s="161"/>
      <c r="E322" s="162"/>
      <c r="F322" s="162"/>
      <c r="G322" s="163"/>
      <c r="H322" s="52"/>
      <c r="I322" s="980"/>
    </row>
    <row r="323" spans="1:9" s="27" customFormat="1" ht="15" customHeight="1" outlineLevel="1" x14ac:dyDescent="0.2">
      <c r="A323" s="28"/>
      <c r="B323" s="973"/>
      <c r="C323" s="29" t="s">
        <v>597</v>
      </c>
      <c r="D323" s="56" t="s">
        <v>598</v>
      </c>
      <c r="E323" s="22"/>
      <c r="F323" s="23" t="s">
        <v>36</v>
      </c>
      <c r="G323" s="63">
        <v>26</v>
      </c>
      <c r="H323" s="25">
        <f t="shared" ref="H323:H330" si="13">B323*G323</f>
        <v>0</v>
      </c>
      <c r="I323" s="972" t="s">
        <v>599</v>
      </c>
    </row>
    <row r="324" spans="1:9" s="27" customFormat="1" ht="15" customHeight="1" outlineLevel="1" x14ac:dyDescent="0.2">
      <c r="A324" s="28"/>
      <c r="B324" s="982"/>
      <c r="C324" s="29" t="s">
        <v>600</v>
      </c>
      <c r="D324" s="64" t="s">
        <v>601</v>
      </c>
      <c r="E324" s="35"/>
      <c r="F324" s="32" t="s">
        <v>36</v>
      </c>
      <c r="G324" s="63">
        <v>206</v>
      </c>
      <c r="H324" s="33">
        <f t="shared" si="13"/>
        <v>0</v>
      </c>
      <c r="I324" s="976" t="s">
        <v>602</v>
      </c>
    </row>
    <row r="325" spans="1:9" s="27" customFormat="1" ht="15" customHeight="1" outlineLevel="1" x14ac:dyDescent="0.2">
      <c r="A325" s="28"/>
      <c r="B325" s="974"/>
      <c r="C325" s="29" t="s">
        <v>603</v>
      </c>
      <c r="D325" s="74" t="s">
        <v>604</v>
      </c>
      <c r="E325" s="31"/>
      <c r="F325" s="32" t="s">
        <v>36</v>
      </c>
      <c r="G325" s="63">
        <v>34</v>
      </c>
      <c r="H325" s="33">
        <f t="shared" si="13"/>
        <v>0</v>
      </c>
      <c r="I325" s="975" t="s">
        <v>599</v>
      </c>
    </row>
    <row r="326" spans="1:9" s="27" customFormat="1" ht="15" customHeight="1" outlineLevel="1" x14ac:dyDescent="0.2">
      <c r="A326" s="28"/>
      <c r="B326" s="974"/>
      <c r="C326" s="29" t="s">
        <v>605</v>
      </c>
      <c r="D326" s="64" t="s">
        <v>606</v>
      </c>
      <c r="E326" s="35"/>
      <c r="F326" s="32" t="s">
        <v>160</v>
      </c>
      <c r="G326" s="63">
        <v>63</v>
      </c>
      <c r="H326" s="33">
        <f t="shared" si="13"/>
        <v>0</v>
      </c>
      <c r="I326" s="975" t="s">
        <v>599</v>
      </c>
    </row>
    <row r="327" spans="1:9" s="27" customFormat="1" ht="15" customHeight="1" outlineLevel="1" x14ac:dyDescent="0.2">
      <c r="A327" s="28"/>
      <c r="B327" s="974"/>
      <c r="C327" s="29" t="s">
        <v>607</v>
      </c>
      <c r="D327" s="64" t="s">
        <v>608</v>
      </c>
      <c r="E327" s="35"/>
      <c r="F327" s="32" t="s">
        <v>36</v>
      </c>
      <c r="G327" s="63">
        <v>73</v>
      </c>
      <c r="H327" s="33">
        <f t="shared" si="13"/>
        <v>0</v>
      </c>
      <c r="I327" s="975" t="s">
        <v>599</v>
      </c>
    </row>
    <row r="328" spans="1:9" s="27" customFormat="1" ht="15" customHeight="1" outlineLevel="1" x14ac:dyDescent="0.2">
      <c r="A328" s="28"/>
      <c r="B328" s="974"/>
      <c r="C328" s="29" t="s">
        <v>609</v>
      </c>
      <c r="D328" s="64" t="s">
        <v>610</v>
      </c>
      <c r="E328" s="35"/>
      <c r="F328" s="32" t="s">
        <v>36</v>
      </c>
      <c r="G328" s="63">
        <v>34</v>
      </c>
      <c r="H328" s="33">
        <f t="shared" si="13"/>
        <v>0</v>
      </c>
      <c r="I328" s="975" t="s">
        <v>599</v>
      </c>
    </row>
    <row r="329" spans="1:9" s="27" customFormat="1" ht="15" customHeight="1" outlineLevel="1" x14ac:dyDescent="0.2">
      <c r="A329" s="28"/>
      <c r="B329" s="974"/>
      <c r="C329" s="29" t="s">
        <v>611</v>
      </c>
      <c r="D329" s="64" t="s">
        <v>612</v>
      </c>
      <c r="E329" s="35"/>
      <c r="F329" s="32" t="s">
        <v>36</v>
      </c>
      <c r="G329" s="63">
        <v>112</v>
      </c>
      <c r="H329" s="33">
        <f t="shared" si="13"/>
        <v>0</v>
      </c>
      <c r="I329" s="975" t="s">
        <v>599</v>
      </c>
    </row>
    <row r="330" spans="1:9" s="27" customFormat="1" ht="15" customHeight="1" outlineLevel="1" x14ac:dyDescent="0.2">
      <c r="A330" s="28"/>
      <c r="B330" s="974"/>
      <c r="C330" s="29" t="s">
        <v>613</v>
      </c>
      <c r="D330" s="64" t="s">
        <v>614</v>
      </c>
      <c r="E330" s="35"/>
      <c r="F330" s="32" t="s">
        <v>36</v>
      </c>
      <c r="G330" s="63">
        <v>72</v>
      </c>
      <c r="H330" s="33">
        <f t="shared" si="13"/>
        <v>0</v>
      </c>
      <c r="I330" s="975" t="s">
        <v>599</v>
      </c>
    </row>
    <row r="331" spans="1:9" s="27" customFormat="1" ht="15" customHeight="1" outlineLevel="1" x14ac:dyDescent="0.2">
      <c r="A331" s="28"/>
      <c r="B331" s="974"/>
      <c r="C331" s="44" t="s">
        <v>615</v>
      </c>
      <c r="D331" s="64" t="s">
        <v>616</v>
      </c>
      <c r="E331" s="35"/>
      <c r="F331" s="32" t="s">
        <v>36</v>
      </c>
      <c r="G331" s="1142" t="s">
        <v>153</v>
      </c>
      <c r="H331" s="33"/>
      <c r="I331" s="976"/>
    </row>
    <row r="332" spans="1:9" s="27" customFormat="1" ht="15" customHeight="1" outlineLevel="1" x14ac:dyDescent="0.2">
      <c r="A332" s="28"/>
      <c r="B332" s="974"/>
      <c r="C332" s="44" t="s">
        <v>617</v>
      </c>
      <c r="D332" s="64" t="s">
        <v>618</v>
      </c>
      <c r="E332" s="35"/>
      <c r="F332" s="32" t="s">
        <v>36</v>
      </c>
      <c r="G332" s="63">
        <v>218</v>
      </c>
      <c r="H332" s="33">
        <f>B332*G332</f>
        <v>0</v>
      </c>
      <c r="I332" s="976" t="s">
        <v>119</v>
      </c>
    </row>
    <row r="333" spans="1:9" s="27" customFormat="1" ht="15" customHeight="1" outlineLevel="1" thickBot="1" x14ac:dyDescent="0.25">
      <c r="A333" s="28"/>
      <c r="B333" s="984"/>
      <c r="C333" s="46"/>
      <c r="D333" s="100"/>
      <c r="E333" s="164"/>
      <c r="F333" s="47"/>
      <c r="G333" s="165"/>
      <c r="H333" s="49">
        <f>B333*G333</f>
        <v>0</v>
      </c>
      <c r="I333" s="978"/>
    </row>
    <row r="334" spans="1:9" s="54" customFormat="1" ht="15" customHeight="1" outlineLevel="1" thickBot="1" x14ac:dyDescent="0.25">
      <c r="A334" s="19"/>
      <c r="B334" s="970"/>
      <c r="C334" s="1319" t="s">
        <v>619</v>
      </c>
      <c r="D334" s="1323"/>
      <c r="E334" s="930"/>
      <c r="F334" s="166" t="s">
        <v>245</v>
      </c>
      <c r="G334" s="52"/>
      <c r="H334" s="52"/>
      <c r="I334" s="980"/>
    </row>
    <row r="335" spans="1:9" s="27" customFormat="1" ht="15" customHeight="1" outlineLevel="1" x14ac:dyDescent="0.2">
      <c r="A335" s="28"/>
      <c r="B335" s="973"/>
      <c r="C335" s="94" t="s">
        <v>620</v>
      </c>
      <c r="D335" s="56" t="s">
        <v>621</v>
      </c>
      <c r="E335" s="22"/>
      <c r="F335" s="23" t="s">
        <v>248</v>
      </c>
      <c r="G335" s="63">
        <v>35</v>
      </c>
      <c r="H335" s="25">
        <f t="shared" ref="H335:H346" si="14">B335*G335</f>
        <v>0</v>
      </c>
      <c r="I335" s="999" t="s">
        <v>119</v>
      </c>
    </row>
    <row r="336" spans="1:9" s="27" customFormat="1" ht="15" customHeight="1" outlineLevel="1" x14ac:dyDescent="0.2">
      <c r="A336" s="28"/>
      <c r="B336" s="982"/>
      <c r="C336" s="71" t="s">
        <v>622</v>
      </c>
      <c r="D336" s="64" t="s">
        <v>623</v>
      </c>
      <c r="E336" s="35"/>
      <c r="F336" s="32" t="s">
        <v>248</v>
      </c>
      <c r="G336" s="63">
        <v>32</v>
      </c>
      <c r="H336" s="33">
        <f t="shared" si="14"/>
        <v>0</v>
      </c>
      <c r="I336" s="995" t="s">
        <v>119</v>
      </c>
    </row>
    <row r="337" spans="1:9" s="27" customFormat="1" ht="15" customHeight="1" outlineLevel="1" x14ac:dyDescent="0.2">
      <c r="A337" s="28"/>
      <c r="B337" s="974"/>
      <c r="C337" s="71" t="s">
        <v>624</v>
      </c>
      <c r="D337" s="64" t="s">
        <v>625</v>
      </c>
      <c r="E337" s="35"/>
      <c r="F337" s="32" t="s">
        <v>248</v>
      </c>
      <c r="G337" s="24">
        <v>41</v>
      </c>
      <c r="H337" s="33">
        <f t="shared" si="14"/>
        <v>0</v>
      </c>
      <c r="I337" s="995" t="s">
        <v>119</v>
      </c>
    </row>
    <row r="338" spans="1:9" s="27" customFormat="1" ht="15" customHeight="1" outlineLevel="1" x14ac:dyDescent="0.2">
      <c r="A338" s="28"/>
      <c r="B338" s="974"/>
      <c r="C338" s="71" t="s">
        <v>626</v>
      </c>
      <c r="D338" s="64" t="s">
        <v>627</v>
      </c>
      <c r="E338" s="35"/>
      <c r="F338" s="32" t="s">
        <v>248</v>
      </c>
      <c r="G338" s="24">
        <v>65</v>
      </c>
      <c r="H338" s="33">
        <f t="shared" si="14"/>
        <v>0</v>
      </c>
      <c r="I338" s="995" t="s">
        <v>119</v>
      </c>
    </row>
    <row r="339" spans="1:9" s="27" customFormat="1" ht="15" customHeight="1" outlineLevel="1" x14ac:dyDescent="0.2">
      <c r="A339" s="28"/>
      <c r="B339" s="974"/>
      <c r="C339" s="71" t="s">
        <v>628</v>
      </c>
      <c r="D339" s="64" t="s">
        <v>629</v>
      </c>
      <c r="E339" s="35"/>
      <c r="F339" s="32" t="s">
        <v>248</v>
      </c>
      <c r="G339" s="24">
        <v>40</v>
      </c>
      <c r="H339" s="33">
        <f t="shared" si="14"/>
        <v>0</v>
      </c>
      <c r="I339" s="995" t="s">
        <v>119</v>
      </c>
    </row>
    <row r="340" spans="1:9" s="27" customFormat="1" ht="15" customHeight="1" outlineLevel="1" x14ac:dyDescent="0.2">
      <c r="A340" s="28"/>
      <c r="B340" s="974"/>
      <c r="C340" s="71" t="s">
        <v>630</v>
      </c>
      <c r="D340" s="64" t="s">
        <v>631</v>
      </c>
      <c r="E340" s="35"/>
      <c r="F340" s="32" t="s">
        <v>248</v>
      </c>
      <c r="G340" s="24">
        <v>151</v>
      </c>
      <c r="H340" s="33">
        <f t="shared" si="14"/>
        <v>0</v>
      </c>
      <c r="I340" s="995" t="s">
        <v>119</v>
      </c>
    </row>
    <row r="341" spans="1:9" s="27" customFormat="1" ht="15" customHeight="1" outlineLevel="1" x14ac:dyDescent="0.2">
      <c r="A341" s="28"/>
      <c r="B341" s="974"/>
      <c r="C341" s="71" t="s">
        <v>632</v>
      </c>
      <c r="D341" s="64" t="s">
        <v>633</v>
      </c>
      <c r="E341" s="35"/>
      <c r="F341" s="32" t="s">
        <v>248</v>
      </c>
      <c r="G341" s="24">
        <v>49</v>
      </c>
      <c r="H341" s="33">
        <f t="shared" si="14"/>
        <v>0</v>
      </c>
      <c r="I341" s="995" t="s">
        <v>119</v>
      </c>
    </row>
    <row r="342" spans="1:9" s="27" customFormat="1" ht="15" customHeight="1" outlineLevel="1" x14ac:dyDescent="0.2">
      <c r="A342" s="28"/>
      <c r="B342" s="974"/>
      <c r="C342" s="96" t="s">
        <v>634</v>
      </c>
      <c r="D342" s="64" t="s">
        <v>635</v>
      </c>
      <c r="E342" s="35"/>
      <c r="F342" s="32" t="s">
        <v>248</v>
      </c>
      <c r="G342" s="24">
        <v>11</v>
      </c>
      <c r="H342" s="33">
        <f t="shared" si="14"/>
        <v>0</v>
      </c>
      <c r="I342" s="995" t="s">
        <v>119</v>
      </c>
    </row>
    <row r="343" spans="1:9" s="27" customFormat="1" ht="15" customHeight="1" outlineLevel="1" x14ac:dyDescent="0.2">
      <c r="A343" s="28"/>
      <c r="B343" s="974"/>
      <c r="C343" s="71" t="s">
        <v>636</v>
      </c>
      <c r="D343" s="64" t="s">
        <v>637</v>
      </c>
      <c r="E343" s="35"/>
      <c r="F343" s="32" t="s">
        <v>265</v>
      </c>
      <c r="G343" s="24">
        <v>95</v>
      </c>
      <c r="H343" s="33">
        <f t="shared" si="14"/>
        <v>0</v>
      </c>
      <c r="I343" s="995" t="s">
        <v>119</v>
      </c>
    </row>
    <row r="344" spans="1:9" s="27" customFormat="1" ht="15" customHeight="1" outlineLevel="1" x14ac:dyDescent="0.2">
      <c r="A344" s="28"/>
      <c r="B344" s="974"/>
      <c r="C344" s="71" t="s">
        <v>638</v>
      </c>
      <c r="D344" s="64" t="s">
        <v>639</v>
      </c>
      <c r="E344" s="35"/>
      <c r="F344" s="32" t="s">
        <v>265</v>
      </c>
      <c r="G344" s="24">
        <v>132</v>
      </c>
      <c r="H344" s="33">
        <f t="shared" si="14"/>
        <v>0</v>
      </c>
      <c r="I344" s="995" t="s">
        <v>119</v>
      </c>
    </row>
    <row r="345" spans="1:9" s="27" customFormat="1" ht="15" customHeight="1" outlineLevel="1" x14ac:dyDescent="0.2">
      <c r="A345" s="28"/>
      <c r="B345" s="974"/>
      <c r="C345" s="71" t="s">
        <v>640</v>
      </c>
      <c r="D345" s="167" t="s">
        <v>641</v>
      </c>
      <c r="E345" s="35"/>
      <c r="F345" s="32" t="s">
        <v>248</v>
      </c>
      <c r="G345" s="24">
        <v>148</v>
      </c>
      <c r="H345" s="33">
        <f t="shared" si="14"/>
        <v>0</v>
      </c>
      <c r="I345" s="995" t="s">
        <v>119</v>
      </c>
    </row>
    <row r="346" spans="1:9" s="27" customFormat="1" ht="15" customHeight="1" outlineLevel="1" thickBot="1" x14ac:dyDescent="0.25">
      <c r="A346" s="28"/>
      <c r="B346" s="984"/>
      <c r="C346" s="99"/>
      <c r="D346" s="100"/>
      <c r="E346" s="164"/>
      <c r="F346" s="102"/>
      <c r="G346" s="103"/>
      <c r="H346" s="159">
        <f t="shared" si="14"/>
        <v>0</v>
      </c>
      <c r="I346" s="997"/>
    </row>
    <row r="347" spans="1:9" s="54" customFormat="1" ht="15" customHeight="1" outlineLevel="1" thickBot="1" x14ac:dyDescent="0.25">
      <c r="A347" s="19"/>
      <c r="B347" s="970"/>
      <c r="C347" s="1324" t="s">
        <v>642</v>
      </c>
      <c r="D347" s="1325"/>
      <c r="E347" s="930"/>
      <c r="F347" s="51"/>
      <c r="G347" s="52"/>
      <c r="H347" s="52"/>
      <c r="I347" s="980"/>
    </row>
    <row r="348" spans="1:9" s="27" customFormat="1" ht="15" customHeight="1" outlineLevel="1" x14ac:dyDescent="0.2">
      <c r="A348" s="28"/>
      <c r="B348" s="974"/>
      <c r="C348" s="29" t="s">
        <v>643</v>
      </c>
      <c r="D348" s="64" t="s">
        <v>644</v>
      </c>
      <c r="E348" s="35"/>
      <c r="F348" s="32" t="s">
        <v>132</v>
      </c>
      <c r="G348" s="63">
        <v>287</v>
      </c>
      <c r="H348" s="33">
        <f t="shared" ref="H348:H382" si="15">B348*G348</f>
        <v>0</v>
      </c>
      <c r="I348" s="975" t="s">
        <v>645</v>
      </c>
    </row>
    <row r="349" spans="1:9" s="27" customFormat="1" ht="15" customHeight="1" outlineLevel="1" x14ac:dyDescent="0.2">
      <c r="A349" s="28"/>
      <c r="B349" s="974"/>
      <c r="C349" s="29" t="s">
        <v>646</v>
      </c>
      <c r="D349" s="64" t="s">
        <v>647</v>
      </c>
      <c r="E349" s="35"/>
      <c r="F349" s="32" t="s">
        <v>132</v>
      </c>
      <c r="G349" s="24">
        <v>287</v>
      </c>
      <c r="H349" s="33">
        <f t="shared" si="15"/>
        <v>0</v>
      </c>
      <c r="I349" s="975" t="s">
        <v>645</v>
      </c>
    </row>
    <row r="350" spans="1:9" s="27" customFormat="1" ht="15" customHeight="1" outlineLevel="1" x14ac:dyDescent="0.2">
      <c r="A350" s="28"/>
      <c r="B350" s="974"/>
      <c r="C350" s="29" t="s">
        <v>648</v>
      </c>
      <c r="D350" s="64" t="s">
        <v>649</v>
      </c>
      <c r="E350" s="35"/>
      <c r="F350" s="32" t="s">
        <v>132</v>
      </c>
      <c r="G350" s="24">
        <v>287</v>
      </c>
      <c r="H350" s="33">
        <f t="shared" si="15"/>
        <v>0</v>
      </c>
      <c r="I350" s="975" t="s">
        <v>645</v>
      </c>
    </row>
    <row r="351" spans="1:9" s="27" customFormat="1" ht="15" customHeight="1" outlineLevel="1" x14ac:dyDescent="0.2">
      <c r="A351" s="28"/>
      <c r="B351" s="974"/>
      <c r="C351" s="29" t="s">
        <v>650</v>
      </c>
      <c r="D351" s="64" t="s">
        <v>651</v>
      </c>
      <c r="E351" s="35"/>
      <c r="F351" s="32" t="s">
        <v>132</v>
      </c>
      <c r="G351" s="24">
        <v>287</v>
      </c>
      <c r="H351" s="33">
        <f t="shared" si="15"/>
        <v>0</v>
      </c>
      <c r="I351" s="975" t="s">
        <v>645</v>
      </c>
    </row>
    <row r="352" spans="1:9" s="27" customFormat="1" ht="15" customHeight="1" outlineLevel="1" x14ac:dyDescent="0.2">
      <c r="A352" s="28"/>
      <c r="B352" s="974"/>
      <c r="C352" s="29" t="s">
        <v>652</v>
      </c>
      <c r="D352" s="64" t="s">
        <v>653</v>
      </c>
      <c r="E352" s="35"/>
      <c r="F352" s="32" t="s">
        <v>132</v>
      </c>
      <c r="G352" s="24">
        <v>287</v>
      </c>
      <c r="H352" s="33">
        <f t="shared" si="15"/>
        <v>0</v>
      </c>
      <c r="I352" s="975" t="s">
        <v>645</v>
      </c>
    </row>
    <row r="353" spans="1:9" s="27" customFormat="1" ht="15" customHeight="1" outlineLevel="1" x14ac:dyDescent="0.2">
      <c r="A353" s="28"/>
      <c r="B353" s="974"/>
      <c r="C353" s="29" t="s">
        <v>654</v>
      </c>
      <c r="D353" s="64" t="s">
        <v>655</v>
      </c>
      <c r="E353" s="35"/>
      <c r="F353" s="32" t="s">
        <v>132</v>
      </c>
      <c r="G353" s="24">
        <v>287</v>
      </c>
      <c r="H353" s="33">
        <f t="shared" si="15"/>
        <v>0</v>
      </c>
      <c r="I353" s="975" t="s">
        <v>645</v>
      </c>
    </row>
    <row r="354" spans="1:9" s="27" customFormat="1" ht="15" customHeight="1" outlineLevel="1" x14ac:dyDescent="0.2">
      <c r="A354" s="28"/>
      <c r="B354" s="974"/>
      <c r="C354" s="29" t="s">
        <v>656</v>
      </c>
      <c r="D354" s="64" t="s">
        <v>657</v>
      </c>
      <c r="E354" s="35"/>
      <c r="F354" s="32" t="s">
        <v>132</v>
      </c>
      <c r="G354" s="24">
        <v>287</v>
      </c>
      <c r="H354" s="33">
        <f t="shared" si="15"/>
        <v>0</v>
      </c>
      <c r="I354" s="975" t="s">
        <v>645</v>
      </c>
    </row>
    <row r="355" spans="1:9" s="27" customFormat="1" ht="15" customHeight="1" outlineLevel="1" x14ac:dyDescent="0.2">
      <c r="A355" s="28"/>
      <c r="B355" s="974"/>
      <c r="C355" s="29" t="s">
        <v>658</v>
      </c>
      <c r="D355" s="64" t="s">
        <v>651</v>
      </c>
      <c r="E355" s="35"/>
      <c r="F355" s="32" t="s">
        <v>132</v>
      </c>
      <c r="G355" s="24">
        <v>287</v>
      </c>
      <c r="H355" s="33">
        <f t="shared" si="15"/>
        <v>0</v>
      </c>
      <c r="I355" s="975" t="s">
        <v>645</v>
      </c>
    </row>
    <row r="356" spans="1:9" s="27" customFormat="1" ht="15" customHeight="1" outlineLevel="1" x14ac:dyDescent="0.2">
      <c r="A356" s="28"/>
      <c r="B356" s="974"/>
      <c r="C356" s="29" t="s">
        <v>659</v>
      </c>
      <c r="D356" s="64" t="s">
        <v>660</v>
      </c>
      <c r="E356" s="35"/>
      <c r="F356" s="32" t="s">
        <v>132</v>
      </c>
      <c r="G356" s="63">
        <v>573</v>
      </c>
      <c r="H356" s="33">
        <f t="shared" si="15"/>
        <v>0</v>
      </c>
      <c r="I356" s="1000" t="s">
        <v>661</v>
      </c>
    </row>
    <row r="357" spans="1:9" s="27" customFormat="1" ht="15" customHeight="1" outlineLevel="1" x14ac:dyDescent="0.2">
      <c r="A357" s="28"/>
      <c r="B357" s="974"/>
      <c r="C357" s="29" t="s">
        <v>662</v>
      </c>
      <c r="D357" s="64" t="s">
        <v>663</v>
      </c>
      <c r="E357" s="35"/>
      <c r="F357" s="32" t="s">
        <v>132</v>
      </c>
      <c r="G357" s="24">
        <v>573</v>
      </c>
      <c r="H357" s="33">
        <f t="shared" si="15"/>
        <v>0</v>
      </c>
      <c r="I357" s="1000" t="s">
        <v>661</v>
      </c>
    </row>
    <row r="358" spans="1:9" s="27" customFormat="1" ht="15" customHeight="1" outlineLevel="1" x14ac:dyDescent="0.2">
      <c r="A358" s="28"/>
      <c r="B358" s="974"/>
      <c r="C358" s="29" t="s">
        <v>664</v>
      </c>
      <c r="D358" s="64" t="s">
        <v>665</v>
      </c>
      <c r="E358" s="35"/>
      <c r="F358" s="32" t="s">
        <v>132</v>
      </c>
      <c r="G358" s="24">
        <v>573</v>
      </c>
      <c r="H358" s="33">
        <f t="shared" si="15"/>
        <v>0</v>
      </c>
      <c r="I358" s="1000" t="s">
        <v>661</v>
      </c>
    </row>
    <row r="359" spans="1:9" s="27" customFormat="1" ht="15" customHeight="1" outlineLevel="1" x14ac:dyDescent="0.2">
      <c r="A359" s="28"/>
      <c r="B359" s="974"/>
      <c r="C359" s="29" t="s">
        <v>666</v>
      </c>
      <c r="D359" s="64" t="s">
        <v>667</v>
      </c>
      <c r="E359" s="35"/>
      <c r="F359" s="32" t="s">
        <v>132</v>
      </c>
      <c r="G359" s="24">
        <v>573</v>
      </c>
      <c r="H359" s="33">
        <f t="shared" si="15"/>
        <v>0</v>
      </c>
      <c r="I359" s="1000" t="s">
        <v>661</v>
      </c>
    </row>
    <row r="360" spans="1:9" s="27" customFormat="1" ht="22.9" customHeight="1" outlineLevel="1" x14ac:dyDescent="0.2">
      <c r="A360" s="28"/>
      <c r="B360" s="974"/>
      <c r="C360" s="29" t="s">
        <v>668</v>
      </c>
      <c r="D360" s="168" t="s">
        <v>669</v>
      </c>
      <c r="E360" s="169"/>
      <c r="F360" s="170" t="s">
        <v>132</v>
      </c>
      <c r="G360" s="24">
        <v>627</v>
      </c>
      <c r="H360" s="33">
        <f t="shared" si="15"/>
        <v>0</v>
      </c>
      <c r="I360" s="975" t="s">
        <v>645</v>
      </c>
    </row>
    <row r="361" spans="1:9" s="27" customFormat="1" ht="24.4" customHeight="1" outlineLevel="1" x14ac:dyDescent="0.2">
      <c r="A361" s="28"/>
      <c r="B361" s="974"/>
      <c r="C361" s="29" t="s">
        <v>670</v>
      </c>
      <c r="D361" s="168" t="s">
        <v>671</v>
      </c>
      <c r="E361" s="169"/>
      <c r="F361" s="171" t="s">
        <v>132</v>
      </c>
      <c r="G361" s="24">
        <v>627</v>
      </c>
      <c r="H361" s="33">
        <f t="shared" si="15"/>
        <v>0</v>
      </c>
      <c r="I361" s="975" t="s">
        <v>645</v>
      </c>
    </row>
    <row r="362" spans="1:9" s="27" customFormat="1" ht="15" customHeight="1" outlineLevel="1" x14ac:dyDescent="0.2">
      <c r="A362" s="28"/>
      <c r="B362" s="974"/>
      <c r="C362" s="243" t="s">
        <v>672</v>
      </c>
      <c r="D362" s="172" t="s">
        <v>673</v>
      </c>
      <c r="E362" s="169"/>
      <c r="F362" s="32" t="s">
        <v>132</v>
      </c>
      <c r="G362" s="24">
        <v>627</v>
      </c>
      <c r="H362" s="33">
        <f t="shared" si="15"/>
        <v>0</v>
      </c>
      <c r="I362" s="975" t="s">
        <v>645</v>
      </c>
    </row>
    <row r="363" spans="1:9" s="27" customFormat="1" ht="15" customHeight="1" outlineLevel="1" x14ac:dyDescent="0.2">
      <c r="A363" s="19">
        <f>SUM(B363:B370,B375:B378)</f>
        <v>0</v>
      </c>
      <c r="B363" s="974"/>
      <c r="C363" s="29" t="s">
        <v>674</v>
      </c>
      <c r="D363" s="64" t="s">
        <v>675</v>
      </c>
      <c r="E363" s="35"/>
      <c r="F363" s="32" t="s">
        <v>132</v>
      </c>
      <c r="G363" s="24">
        <v>409</v>
      </c>
      <c r="H363" s="33">
        <f t="shared" si="15"/>
        <v>0</v>
      </c>
      <c r="I363" s="975" t="s">
        <v>645</v>
      </c>
    </row>
    <row r="364" spans="1:9" s="27" customFormat="1" ht="15" customHeight="1" outlineLevel="1" x14ac:dyDescent="0.2">
      <c r="A364" s="28"/>
      <c r="B364" s="974"/>
      <c r="C364" s="29" t="s">
        <v>676</v>
      </c>
      <c r="D364" s="64" t="s">
        <v>677</v>
      </c>
      <c r="E364" s="35"/>
      <c r="F364" s="32" t="s">
        <v>132</v>
      </c>
      <c r="G364" s="24">
        <v>409</v>
      </c>
      <c r="H364" s="33">
        <f t="shared" si="15"/>
        <v>0</v>
      </c>
      <c r="I364" s="975" t="s">
        <v>645</v>
      </c>
    </row>
    <row r="365" spans="1:9" s="27" customFormat="1" ht="15" customHeight="1" outlineLevel="1" x14ac:dyDescent="0.2">
      <c r="A365" s="28"/>
      <c r="B365" s="974"/>
      <c r="C365" s="29" t="s">
        <v>678</v>
      </c>
      <c r="D365" s="64" t="s">
        <v>679</v>
      </c>
      <c r="E365" s="35"/>
      <c r="F365" s="32" t="s">
        <v>132</v>
      </c>
      <c r="G365" s="24">
        <v>409</v>
      </c>
      <c r="H365" s="33">
        <f t="shared" si="15"/>
        <v>0</v>
      </c>
      <c r="I365" s="975" t="s">
        <v>645</v>
      </c>
    </row>
    <row r="366" spans="1:9" s="27" customFormat="1" ht="15" customHeight="1" outlineLevel="1" x14ac:dyDescent="0.2">
      <c r="A366" s="28"/>
      <c r="B366" s="974"/>
      <c r="C366" s="29" t="s">
        <v>680</v>
      </c>
      <c r="D366" s="64" t="s">
        <v>681</v>
      </c>
      <c r="E366" s="35"/>
      <c r="F366" s="32" t="s">
        <v>132</v>
      </c>
      <c r="G366" s="24">
        <v>409</v>
      </c>
      <c r="H366" s="33">
        <f t="shared" si="15"/>
        <v>0</v>
      </c>
      <c r="I366" s="975" t="s">
        <v>645</v>
      </c>
    </row>
    <row r="367" spans="1:9" s="27" customFormat="1" ht="15" customHeight="1" outlineLevel="1" x14ac:dyDescent="0.2">
      <c r="A367" s="28"/>
      <c r="B367" s="974"/>
      <c r="C367" s="29" t="s">
        <v>682</v>
      </c>
      <c r="D367" s="64" t="s">
        <v>683</v>
      </c>
      <c r="E367" s="35"/>
      <c r="F367" s="32" t="s">
        <v>132</v>
      </c>
      <c r="G367" s="24">
        <v>598</v>
      </c>
      <c r="H367" s="33">
        <f t="shared" si="15"/>
        <v>0</v>
      </c>
      <c r="I367" s="975" t="s">
        <v>645</v>
      </c>
    </row>
    <row r="368" spans="1:9" s="27" customFormat="1" ht="15" customHeight="1" outlineLevel="1" x14ac:dyDescent="0.2">
      <c r="A368" s="28"/>
      <c r="B368" s="974"/>
      <c r="C368" s="29" t="s">
        <v>684</v>
      </c>
      <c r="D368" s="64" t="s">
        <v>685</v>
      </c>
      <c r="E368" s="35"/>
      <c r="F368" s="32" t="s">
        <v>132</v>
      </c>
      <c r="G368" s="24">
        <v>598</v>
      </c>
      <c r="H368" s="33">
        <f t="shared" si="15"/>
        <v>0</v>
      </c>
      <c r="I368" s="975" t="s">
        <v>645</v>
      </c>
    </row>
    <row r="369" spans="1:9" s="27" customFormat="1" ht="15" customHeight="1" outlineLevel="1" x14ac:dyDescent="0.2">
      <c r="A369" s="28"/>
      <c r="B369" s="974"/>
      <c r="C369" s="29" t="s">
        <v>686</v>
      </c>
      <c r="D369" s="64" t="s">
        <v>687</v>
      </c>
      <c r="E369" s="35"/>
      <c r="F369" s="32" t="s">
        <v>132</v>
      </c>
      <c r="G369" s="24">
        <v>598</v>
      </c>
      <c r="H369" s="33">
        <f t="shared" si="15"/>
        <v>0</v>
      </c>
      <c r="I369" s="975" t="s">
        <v>645</v>
      </c>
    </row>
    <row r="370" spans="1:9" s="27" customFormat="1" ht="15" customHeight="1" outlineLevel="1" x14ac:dyDescent="0.2">
      <c r="A370" s="28"/>
      <c r="B370" s="974"/>
      <c r="C370" s="29" t="s">
        <v>688</v>
      </c>
      <c r="D370" s="64" t="s">
        <v>689</v>
      </c>
      <c r="E370" s="35"/>
      <c r="F370" s="32" t="s">
        <v>132</v>
      </c>
      <c r="G370" s="24">
        <v>598</v>
      </c>
      <c r="H370" s="33">
        <f t="shared" si="15"/>
        <v>0</v>
      </c>
      <c r="I370" s="975" t="s">
        <v>645</v>
      </c>
    </row>
    <row r="371" spans="1:9" s="27" customFormat="1" ht="15" customHeight="1" outlineLevel="1" x14ac:dyDescent="0.2">
      <c r="A371" s="28"/>
      <c r="B371" s="974"/>
      <c r="C371" s="29" t="s">
        <v>690</v>
      </c>
      <c r="D371" s="64" t="s">
        <v>691</v>
      </c>
      <c r="E371" s="35"/>
      <c r="F371" s="32" t="s">
        <v>132</v>
      </c>
      <c r="G371" s="24">
        <v>598</v>
      </c>
      <c r="H371" s="33">
        <f t="shared" si="15"/>
        <v>0</v>
      </c>
      <c r="I371" s="976" t="s">
        <v>661</v>
      </c>
    </row>
    <row r="372" spans="1:9" s="27" customFormat="1" ht="15" customHeight="1" outlineLevel="1" x14ac:dyDescent="0.2">
      <c r="A372" s="28"/>
      <c r="B372" s="974"/>
      <c r="C372" s="29" t="s">
        <v>692</v>
      </c>
      <c r="D372" s="64" t="s">
        <v>693</v>
      </c>
      <c r="E372" s="35"/>
      <c r="F372" s="32" t="s">
        <v>132</v>
      </c>
      <c r="G372" s="24">
        <v>598</v>
      </c>
      <c r="H372" s="33">
        <f t="shared" si="15"/>
        <v>0</v>
      </c>
      <c r="I372" s="976" t="s">
        <v>661</v>
      </c>
    </row>
    <row r="373" spans="1:9" s="27" customFormat="1" ht="15" customHeight="1" outlineLevel="1" x14ac:dyDescent="0.2">
      <c r="A373" s="28"/>
      <c r="B373" s="974"/>
      <c r="C373" s="29" t="s">
        <v>694</v>
      </c>
      <c r="D373" s="64" t="s">
        <v>695</v>
      </c>
      <c r="E373" s="35"/>
      <c r="F373" s="32" t="s">
        <v>132</v>
      </c>
      <c r="G373" s="24">
        <v>598</v>
      </c>
      <c r="H373" s="33">
        <f t="shared" si="15"/>
        <v>0</v>
      </c>
      <c r="I373" s="976" t="s">
        <v>661</v>
      </c>
    </row>
    <row r="374" spans="1:9" s="27" customFormat="1" ht="15" customHeight="1" outlineLevel="1" x14ac:dyDescent="0.2">
      <c r="A374" s="28"/>
      <c r="B374" s="974"/>
      <c r="C374" s="29" t="s">
        <v>696</v>
      </c>
      <c r="D374" s="64" t="s">
        <v>697</v>
      </c>
      <c r="E374" s="35"/>
      <c r="F374" s="32" t="s">
        <v>132</v>
      </c>
      <c r="G374" s="24">
        <v>598</v>
      </c>
      <c r="H374" s="33">
        <f t="shared" si="15"/>
        <v>0</v>
      </c>
      <c r="I374" s="976" t="s">
        <v>661</v>
      </c>
    </row>
    <row r="375" spans="1:9" s="27" customFormat="1" ht="15" customHeight="1" outlineLevel="1" x14ac:dyDescent="0.2">
      <c r="A375" s="28"/>
      <c r="B375" s="974"/>
      <c r="C375" s="29" t="s">
        <v>698</v>
      </c>
      <c r="D375" s="64" t="s">
        <v>699</v>
      </c>
      <c r="E375" s="35"/>
      <c r="F375" s="32" t="s">
        <v>132</v>
      </c>
      <c r="G375" s="24">
        <v>679</v>
      </c>
      <c r="H375" s="33">
        <f t="shared" si="15"/>
        <v>0</v>
      </c>
      <c r="I375" s="976" t="s">
        <v>661</v>
      </c>
    </row>
    <row r="376" spans="1:9" s="27" customFormat="1" ht="15" customHeight="1" outlineLevel="1" x14ac:dyDescent="0.2">
      <c r="A376" s="28"/>
      <c r="B376" s="974"/>
      <c r="C376" s="29" t="s">
        <v>700</v>
      </c>
      <c r="D376" s="64" t="s">
        <v>701</v>
      </c>
      <c r="E376" s="35"/>
      <c r="F376" s="32" t="s">
        <v>132</v>
      </c>
      <c r="G376" s="24">
        <v>679</v>
      </c>
      <c r="H376" s="33">
        <f t="shared" si="15"/>
        <v>0</v>
      </c>
      <c r="I376" s="976" t="s">
        <v>661</v>
      </c>
    </row>
    <row r="377" spans="1:9" s="27" customFormat="1" ht="15" customHeight="1" outlineLevel="1" x14ac:dyDescent="0.2">
      <c r="A377" s="28"/>
      <c r="B377" s="974"/>
      <c r="C377" s="29" t="s">
        <v>702</v>
      </c>
      <c r="D377" s="64" t="s">
        <v>703</v>
      </c>
      <c r="E377" s="35"/>
      <c r="F377" s="32" t="s">
        <v>132</v>
      </c>
      <c r="G377" s="24">
        <v>679</v>
      </c>
      <c r="H377" s="33">
        <f t="shared" si="15"/>
        <v>0</v>
      </c>
      <c r="I377" s="976" t="s">
        <v>661</v>
      </c>
    </row>
    <row r="378" spans="1:9" s="27" customFormat="1" ht="15" customHeight="1" outlineLevel="1" x14ac:dyDescent="0.2">
      <c r="A378" s="28"/>
      <c r="B378" s="974"/>
      <c r="C378" s="29" t="s">
        <v>704</v>
      </c>
      <c r="D378" s="64" t="s">
        <v>705</v>
      </c>
      <c r="E378" s="35"/>
      <c r="F378" s="32" t="s">
        <v>132</v>
      </c>
      <c r="G378" s="24">
        <v>679</v>
      </c>
      <c r="H378" s="33">
        <f t="shared" si="15"/>
        <v>0</v>
      </c>
      <c r="I378" s="976" t="s">
        <v>661</v>
      </c>
    </row>
    <row r="379" spans="1:9" s="27" customFormat="1" ht="15" customHeight="1" outlineLevel="1" x14ac:dyDescent="0.2">
      <c r="A379" s="28"/>
      <c r="B379" s="974"/>
      <c r="C379" s="29" t="s">
        <v>706</v>
      </c>
      <c r="D379" s="64" t="s">
        <v>707</v>
      </c>
      <c r="E379" s="35"/>
      <c r="F379" s="32" t="s">
        <v>132</v>
      </c>
      <c r="G379" s="24">
        <v>58</v>
      </c>
      <c r="H379" s="33">
        <f t="shared" si="15"/>
        <v>0</v>
      </c>
      <c r="I379" s="976" t="s">
        <v>119</v>
      </c>
    </row>
    <row r="380" spans="1:9" s="27" customFormat="1" ht="15" customHeight="1" outlineLevel="1" x14ac:dyDescent="0.2">
      <c r="A380" s="28"/>
      <c r="B380" s="974"/>
      <c r="C380" s="29" t="s">
        <v>708</v>
      </c>
      <c r="D380" s="64" t="s">
        <v>709</v>
      </c>
      <c r="E380" s="35"/>
      <c r="F380" s="32" t="s">
        <v>132</v>
      </c>
      <c r="G380" s="24">
        <v>66</v>
      </c>
      <c r="H380" s="33">
        <f t="shared" si="15"/>
        <v>0</v>
      </c>
      <c r="I380" s="976" t="s">
        <v>119</v>
      </c>
    </row>
    <row r="381" spans="1:9" s="27" customFormat="1" ht="15" customHeight="1" outlineLevel="1" x14ac:dyDescent="0.2">
      <c r="A381" s="28"/>
      <c r="B381" s="974"/>
      <c r="C381" s="29" t="s">
        <v>710</v>
      </c>
      <c r="D381" s="35"/>
      <c r="E381" s="35"/>
      <c r="F381" s="38"/>
      <c r="G381" s="173"/>
      <c r="H381" s="33">
        <f t="shared" si="15"/>
        <v>0</v>
      </c>
      <c r="I381" s="975"/>
    </row>
    <row r="382" spans="1:9" s="27" customFormat="1" ht="15" customHeight="1" outlineLevel="1" thickBot="1" x14ac:dyDescent="0.25">
      <c r="A382" s="28"/>
      <c r="B382" s="984"/>
      <c r="C382" s="99"/>
      <c r="D382" s="174"/>
      <c r="E382" s="175"/>
      <c r="F382" s="176"/>
      <c r="G382" s="177"/>
      <c r="H382" s="49">
        <f t="shared" si="15"/>
        <v>0</v>
      </c>
      <c r="I382" s="978"/>
    </row>
    <row r="383" spans="1:9" s="54" customFormat="1" ht="15" customHeight="1" outlineLevel="1" thickBot="1" x14ac:dyDescent="0.25">
      <c r="A383" s="19"/>
      <c r="B383" s="970"/>
      <c r="C383" s="1319" t="s">
        <v>711</v>
      </c>
      <c r="D383" s="1323"/>
      <c r="E383" s="930"/>
      <c r="F383" s="51"/>
      <c r="G383" s="52"/>
      <c r="H383" s="52"/>
      <c r="I383" s="980"/>
    </row>
    <row r="384" spans="1:9" s="27" customFormat="1" ht="15" customHeight="1" outlineLevel="1" x14ac:dyDescent="0.2">
      <c r="A384" s="28"/>
      <c r="B384" s="973"/>
      <c r="C384" s="20" t="s">
        <v>712</v>
      </c>
      <c r="D384" s="56" t="s">
        <v>713</v>
      </c>
      <c r="E384" s="22"/>
      <c r="F384" s="23" t="s">
        <v>132</v>
      </c>
      <c r="G384" s="63">
        <v>110</v>
      </c>
      <c r="H384" s="25">
        <f t="shared" ref="H384:H396" si="16">B384*G384</f>
        <v>0</v>
      </c>
      <c r="I384" s="983" t="s">
        <v>645</v>
      </c>
    </row>
    <row r="385" spans="1:9" s="27" customFormat="1" ht="15" customHeight="1" outlineLevel="1" x14ac:dyDescent="0.2">
      <c r="A385" s="19">
        <f>SUM(B385:B388)</f>
        <v>0</v>
      </c>
      <c r="B385" s="982"/>
      <c r="C385" s="29" t="s">
        <v>714</v>
      </c>
      <c r="D385" s="64" t="s">
        <v>715</v>
      </c>
      <c r="E385" s="35"/>
      <c r="F385" s="32" t="s">
        <v>132</v>
      </c>
      <c r="G385" s="24">
        <v>218</v>
      </c>
      <c r="H385" s="33">
        <f t="shared" si="16"/>
        <v>0</v>
      </c>
      <c r="I385" s="983" t="s">
        <v>645</v>
      </c>
    </row>
    <row r="386" spans="1:9" s="27" customFormat="1" ht="15" customHeight="1" outlineLevel="1" x14ac:dyDescent="0.2">
      <c r="A386" s="28"/>
      <c r="B386" s="974"/>
      <c r="C386" s="29" t="s">
        <v>716</v>
      </c>
      <c r="D386" s="64" t="s">
        <v>717</v>
      </c>
      <c r="E386" s="35"/>
      <c r="F386" s="32" t="s">
        <v>132</v>
      </c>
      <c r="G386" s="24">
        <v>218</v>
      </c>
      <c r="H386" s="33">
        <f t="shared" si="16"/>
        <v>0</v>
      </c>
      <c r="I386" s="983" t="s">
        <v>645</v>
      </c>
    </row>
    <row r="387" spans="1:9" s="27" customFormat="1" ht="15" customHeight="1" outlineLevel="1" x14ac:dyDescent="0.2">
      <c r="A387" s="28"/>
      <c r="B387" s="974"/>
      <c r="C387" s="29" t="s">
        <v>718</v>
      </c>
      <c r="D387" s="64" t="s">
        <v>719</v>
      </c>
      <c r="E387" s="35"/>
      <c r="F387" s="32" t="s">
        <v>132</v>
      </c>
      <c r="G387" s="24">
        <v>218</v>
      </c>
      <c r="H387" s="33">
        <f t="shared" si="16"/>
        <v>0</v>
      </c>
      <c r="I387" s="983" t="s">
        <v>645</v>
      </c>
    </row>
    <row r="388" spans="1:9" s="27" customFormat="1" ht="15" customHeight="1" outlineLevel="1" x14ac:dyDescent="0.2">
      <c r="A388" s="28"/>
      <c r="B388" s="974"/>
      <c r="C388" s="29" t="s">
        <v>720</v>
      </c>
      <c r="D388" s="64" t="s">
        <v>721</v>
      </c>
      <c r="E388" s="35"/>
      <c r="F388" s="32" t="s">
        <v>132</v>
      </c>
      <c r="G388" s="24">
        <v>218</v>
      </c>
      <c r="H388" s="33">
        <f t="shared" si="16"/>
        <v>0</v>
      </c>
      <c r="I388" s="983" t="s">
        <v>645</v>
      </c>
    </row>
    <row r="389" spans="1:9" s="27" customFormat="1" ht="15" customHeight="1" outlineLevel="1" x14ac:dyDescent="0.2">
      <c r="A389" s="28"/>
      <c r="B389" s="974"/>
      <c r="C389" s="29" t="s">
        <v>722</v>
      </c>
      <c r="D389" s="64" t="s">
        <v>723</v>
      </c>
      <c r="E389" s="35"/>
      <c r="F389" s="32" t="s">
        <v>132</v>
      </c>
      <c r="G389" s="24">
        <v>102</v>
      </c>
      <c r="H389" s="33">
        <f t="shared" si="16"/>
        <v>0</v>
      </c>
      <c r="I389" s="975" t="s">
        <v>119</v>
      </c>
    </row>
    <row r="390" spans="1:9" s="27" customFormat="1" ht="15" customHeight="1" outlineLevel="1" x14ac:dyDescent="0.2">
      <c r="A390" s="28"/>
      <c r="B390" s="974"/>
      <c r="C390" s="29" t="s">
        <v>724</v>
      </c>
      <c r="D390" s="64" t="s">
        <v>604</v>
      </c>
      <c r="E390" s="35"/>
      <c r="F390" s="32" t="s">
        <v>36</v>
      </c>
      <c r="G390" s="63">
        <v>51</v>
      </c>
      <c r="H390" s="33">
        <f t="shared" si="16"/>
        <v>0</v>
      </c>
      <c r="I390" s="975" t="s">
        <v>119</v>
      </c>
    </row>
    <row r="391" spans="1:9" s="27" customFormat="1" ht="15" customHeight="1" outlineLevel="1" x14ac:dyDescent="0.2">
      <c r="A391" s="28"/>
      <c r="B391" s="974"/>
      <c r="C391" s="71" t="s">
        <v>725</v>
      </c>
      <c r="D391" s="64" t="s">
        <v>726</v>
      </c>
      <c r="E391" s="35"/>
      <c r="F391" s="32" t="s">
        <v>132</v>
      </c>
      <c r="G391" s="24">
        <v>143</v>
      </c>
      <c r="H391" s="33">
        <f t="shared" si="16"/>
        <v>0</v>
      </c>
      <c r="I391" s="975" t="s">
        <v>119</v>
      </c>
    </row>
    <row r="392" spans="1:9" s="27" customFormat="1" ht="15" customHeight="1" outlineLevel="1" x14ac:dyDescent="0.2">
      <c r="A392" s="28"/>
      <c r="B392" s="974"/>
      <c r="C392" s="71" t="s">
        <v>727</v>
      </c>
      <c r="D392" s="64" t="s">
        <v>728</v>
      </c>
      <c r="E392" s="35"/>
      <c r="F392" s="32" t="s">
        <v>132</v>
      </c>
      <c r="G392" s="24">
        <v>287</v>
      </c>
      <c r="H392" s="33">
        <f t="shared" si="16"/>
        <v>0</v>
      </c>
      <c r="I392" s="975" t="s">
        <v>119</v>
      </c>
    </row>
    <row r="393" spans="1:9" s="27" customFormat="1" ht="15" customHeight="1" outlineLevel="1" x14ac:dyDescent="0.2">
      <c r="A393" s="28"/>
      <c r="B393" s="974"/>
      <c r="C393" s="71" t="s">
        <v>729</v>
      </c>
      <c r="D393" s="64" t="s">
        <v>730</v>
      </c>
      <c r="E393" s="35"/>
      <c r="F393" s="32" t="s">
        <v>132</v>
      </c>
      <c r="G393" s="178">
        <v>66</v>
      </c>
      <c r="H393" s="33">
        <f t="shared" si="16"/>
        <v>0</v>
      </c>
      <c r="I393" s="975" t="s">
        <v>119</v>
      </c>
    </row>
    <row r="394" spans="1:9" s="27" customFormat="1" ht="15" customHeight="1" outlineLevel="1" x14ac:dyDescent="0.2">
      <c r="A394" s="28"/>
      <c r="B394" s="974"/>
      <c r="C394" s="71" t="s">
        <v>731</v>
      </c>
      <c r="D394" s="64" t="s">
        <v>732</v>
      </c>
      <c r="E394" s="35"/>
      <c r="F394" s="32" t="s">
        <v>132</v>
      </c>
      <c r="G394" s="178">
        <v>213</v>
      </c>
      <c r="H394" s="33">
        <f t="shared" si="16"/>
        <v>0</v>
      </c>
      <c r="I394" s="975" t="s">
        <v>119</v>
      </c>
    </row>
    <row r="395" spans="1:9" s="27" customFormat="1" ht="15" customHeight="1" outlineLevel="1" x14ac:dyDescent="0.2">
      <c r="A395" s="28"/>
      <c r="B395" s="984"/>
      <c r="C395" s="179" t="s">
        <v>733</v>
      </c>
      <c r="D395" s="180" t="s">
        <v>734</v>
      </c>
      <c r="E395" s="181"/>
      <c r="F395" s="157" t="s">
        <v>132</v>
      </c>
      <c r="G395" s="178">
        <v>218</v>
      </c>
      <c r="H395" s="33">
        <f t="shared" si="16"/>
        <v>0</v>
      </c>
      <c r="I395" s="975" t="s">
        <v>119</v>
      </c>
    </row>
    <row r="396" spans="1:9" s="27" customFormat="1" ht="15" customHeight="1" outlineLevel="1" thickBot="1" x14ac:dyDescent="0.25">
      <c r="A396" s="28"/>
      <c r="B396" s="984"/>
      <c r="C396" s="99"/>
      <c r="D396" s="100"/>
      <c r="E396" s="164"/>
      <c r="F396" s="102"/>
      <c r="G396" s="103"/>
      <c r="H396" s="49">
        <f t="shared" si="16"/>
        <v>0</v>
      </c>
      <c r="I396" s="978"/>
    </row>
    <row r="397" spans="1:9" s="54" customFormat="1" ht="15" customHeight="1" outlineLevel="1" thickBot="1" x14ac:dyDescent="0.25">
      <c r="A397" s="19"/>
      <c r="B397" s="970"/>
      <c r="C397" s="182" t="s">
        <v>735</v>
      </c>
      <c r="D397" s="183"/>
      <c r="E397" s="184"/>
      <c r="F397" s="185"/>
      <c r="G397" s="52"/>
      <c r="H397" s="52"/>
      <c r="I397" s="980"/>
    </row>
    <row r="398" spans="1:9" s="27" customFormat="1" ht="15" customHeight="1" outlineLevel="1" x14ac:dyDescent="0.2">
      <c r="A398" s="28"/>
      <c r="B398" s="974"/>
      <c r="C398" s="29" t="s">
        <v>736</v>
      </c>
      <c r="D398" s="186" t="s">
        <v>644</v>
      </c>
      <c r="E398" s="187"/>
      <c r="F398" s="170" t="s">
        <v>36</v>
      </c>
      <c r="G398" s="24">
        <v>144</v>
      </c>
      <c r="H398" s="33">
        <f t="shared" ref="H398:H440" si="17">B398*G398</f>
        <v>0</v>
      </c>
      <c r="I398" s="975" t="s">
        <v>645</v>
      </c>
    </row>
    <row r="399" spans="1:9" s="27" customFormat="1" ht="15" customHeight="1" outlineLevel="1" x14ac:dyDescent="0.2">
      <c r="A399" s="28"/>
      <c r="B399" s="974"/>
      <c r="C399" s="29" t="s">
        <v>737</v>
      </c>
      <c r="D399" s="186" t="s">
        <v>647</v>
      </c>
      <c r="E399" s="187"/>
      <c r="F399" s="170" t="s">
        <v>36</v>
      </c>
      <c r="G399" s="24">
        <v>144</v>
      </c>
      <c r="H399" s="33">
        <f t="shared" si="17"/>
        <v>0</v>
      </c>
      <c r="I399" s="975" t="s">
        <v>645</v>
      </c>
    </row>
    <row r="400" spans="1:9" s="27" customFormat="1" ht="15" customHeight="1" outlineLevel="1" x14ac:dyDescent="0.2">
      <c r="A400" s="28"/>
      <c r="B400" s="974"/>
      <c r="C400" s="29" t="s">
        <v>738</v>
      </c>
      <c r="D400" s="186" t="s">
        <v>649</v>
      </c>
      <c r="E400" s="187"/>
      <c r="F400" s="170" t="s">
        <v>36</v>
      </c>
      <c r="G400" s="24">
        <v>144</v>
      </c>
      <c r="H400" s="33">
        <f t="shared" si="17"/>
        <v>0</v>
      </c>
      <c r="I400" s="975" t="s">
        <v>645</v>
      </c>
    </row>
    <row r="401" spans="1:9" s="27" customFormat="1" ht="15" customHeight="1" outlineLevel="1" x14ac:dyDescent="0.2">
      <c r="A401" s="28"/>
      <c r="B401" s="974"/>
      <c r="C401" s="29" t="s">
        <v>739</v>
      </c>
      <c r="D401" s="186" t="s">
        <v>651</v>
      </c>
      <c r="E401" s="187"/>
      <c r="F401" s="170" t="s">
        <v>36</v>
      </c>
      <c r="G401" s="24">
        <v>144</v>
      </c>
      <c r="H401" s="33">
        <f t="shared" si="17"/>
        <v>0</v>
      </c>
      <c r="I401" s="975" t="s">
        <v>645</v>
      </c>
    </row>
    <row r="402" spans="1:9" s="27" customFormat="1" ht="15" customHeight="1" outlineLevel="1" x14ac:dyDescent="0.2">
      <c r="A402" s="28"/>
      <c r="B402" s="974"/>
      <c r="C402" s="29" t="s">
        <v>740</v>
      </c>
      <c r="D402" s="186" t="s">
        <v>653</v>
      </c>
      <c r="E402" s="187"/>
      <c r="F402" s="170" t="s">
        <v>36</v>
      </c>
      <c r="G402" s="24">
        <v>144</v>
      </c>
      <c r="H402" s="33">
        <f t="shared" si="17"/>
        <v>0</v>
      </c>
      <c r="I402" s="975" t="s">
        <v>645</v>
      </c>
    </row>
    <row r="403" spans="1:9" s="27" customFormat="1" ht="15" customHeight="1" outlineLevel="1" x14ac:dyDescent="0.2">
      <c r="A403" s="28"/>
      <c r="B403" s="974"/>
      <c r="C403" s="29" t="s">
        <v>741</v>
      </c>
      <c r="D403" s="186" t="s">
        <v>655</v>
      </c>
      <c r="E403" s="187"/>
      <c r="F403" s="170" t="s">
        <v>36</v>
      </c>
      <c r="G403" s="24">
        <v>144</v>
      </c>
      <c r="H403" s="33">
        <f t="shared" si="17"/>
        <v>0</v>
      </c>
      <c r="I403" s="975" t="s">
        <v>645</v>
      </c>
    </row>
    <row r="404" spans="1:9" s="27" customFormat="1" ht="15" customHeight="1" outlineLevel="1" x14ac:dyDescent="0.2">
      <c r="A404" s="28"/>
      <c r="B404" s="974"/>
      <c r="C404" s="29" t="s">
        <v>742</v>
      </c>
      <c r="D404" s="186" t="s">
        <v>657</v>
      </c>
      <c r="E404" s="187"/>
      <c r="F404" s="170" t="s">
        <v>36</v>
      </c>
      <c r="G404" s="24">
        <v>144</v>
      </c>
      <c r="H404" s="33">
        <f t="shared" si="17"/>
        <v>0</v>
      </c>
      <c r="I404" s="975" t="s">
        <v>645</v>
      </c>
    </row>
    <row r="405" spans="1:9" s="27" customFormat="1" ht="15" customHeight="1" outlineLevel="1" x14ac:dyDescent="0.2">
      <c r="A405" s="28"/>
      <c r="B405" s="974"/>
      <c r="C405" s="29" t="s">
        <v>743</v>
      </c>
      <c r="D405" s="186" t="s">
        <v>651</v>
      </c>
      <c r="E405" s="187"/>
      <c r="F405" s="170" t="s">
        <v>36</v>
      </c>
      <c r="G405" s="24">
        <v>144</v>
      </c>
      <c r="H405" s="33">
        <f t="shared" si="17"/>
        <v>0</v>
      </c>
      <c r="I405" s="975" t="s">
        <v>645</v>
      </c>
    </row>
    <row r="406" spans="1:9" s="27" customFormat="1" ht="15" customHeight="1" outlineLevel="1" x14ac:dyDescent="0.2">
      <c r="A406" s="28"/>
      <c r="B406" s="974"/>
      <c r="C406" s="29" t="s">
        <v>744</v>
      </c>
      <c r="D406" s="186" t="s">
        <v>745</v>
      </c>
      <c r="E406" s="187"/>
      <c r="F406" s="170" t="s">
        <v>36</v>
      </c>
      <c r="G406" s="24">
        <v>136</v>
      </c>
      <c r="H406" s="33">
        <f t="shared" si="17"/>
        <v>0</v>
      </c>
      <c r="I406" s="975" t="s">
        <v>645</v>
      </c>
    </row>
    <row r="407" spans="1:9" s="27" customFormat="1" ht="15" customHeight="1" outlineLevel="1" x14ac:dyDescent="0.2">
      <c r="A407" s="28"/>
      <c r="B407" s="974"/>
      <c r="C407" s="29" t="s">
        <v>746</v>
      </c>
      <c r="D407" s="186" t="s">
        <v>747</v>
      </c>
      <c r="E407" s="187"/>
      <c r="F407" s="170" t="s">
        <v>36</v>
      </c>
      <c r="G407" s="24">
        <v>136</v>
      </c>
      <c r="H407" s="33">
        <f t="shared" si="17"/>
        <v>0</v>
      </c>
      <c r="I407" s="975" t="s">
        <v>645</v>
      </c>
    </row>
    <row r="408" spans="1:9" s="27" customFormat="1" ht="15" customHeight="1" outlineLevel="1" x14ac:dyDescent="0.2">
      <c r="A408" s="28"/>
      <c r="B408" s="974"/>
      <c r="C408" s="29" t="s">
        <v>748</v>
      </c>
      <c r="D408" s="186" t="s">
        <v>749</v>
      </c>
      <c r="E408" s="187"/>
      <c r="F408" s="170" t="s">
        <v>36</v>
      </c>
      <c r="G408" s="24">
        <v>136</v>
      </c>
      <c r="H408" s="33">
        <f t="shared" si="17"/>
        <v>0</v>
      </c>
      <c r="I408" s="975" t="s">
        <v>645</v>
      </c>
    </row>
    <row r="409" spans="1:9" s="27" customFormat="1" ht="15" customHeight="1" outlineLevel="1" x14ac:dyDescent="0.2">
      <c r="A409" s="28"/>
      <c r="B409" s="974"/>
      <c r="C409" s="29" t="s">
        <v>750</v>
      </c>
      <c r="D409" s="186" t="s">
        <v>751</v>
      </c>
      <c r="E409" s="187"/>
      <c r="F409" s="170" t="s">
        <v>36</v>
      </c>
      <c r="G409" s="24">
        <v>136</v>
      </c>
      <c r="H409" s="33">
        <f t="shared" si="17"/>
        <v>0</v>
      </c>
      <c r="I409" s="975" t="s">
        <v>645</v>
      </c>
    </row>
    <row r="410" spans="1:9" s="27" customFormat="1" ht="15" customHeight="1" outlineLevel="1" x14ac:dyDescent="0.2">
      <c r="A410" s="28"/>
      <c r="B410" s="974"/>
      <c r="C410" s="29" t="s">
        <v>752</v>
      </c>
      <c r="D410" s="186" t="s">
        <v>753</v>
      </c>
      <c r="E410" s="187"/>
      <c r="F410" s="170" t="s">
        <v>36</v>
      </c>
      <c r="G410" s="24">
        <v>140</v>
      </c>
      <c r="H410" s="33">
        <f t="shared" si="17"/>
        <v>0</v>
      </c>
      <c r="I410" s="975" t="s">
        <v>645</v>
      </c>
    </row>
    <row r="411" spans="1:9" s="27" customFormat="1" ht="15" customHeight="1" outlineLevel="1" x14ac:dyDescent="0.2">
      <c r="A411" s="28"/>
      <c r="B411" s="974"/>
      <c r="C411" s="29" t="s">
        <v>754</v>
      </c>
      <c r="D411" s="186" t="s">
        <v>755</v>
      </c>
      <c r="E411" s="187"/>
      <c r="F411" s="170" t="s">
        <v>36</v>
      </c>
      <c r="G411" s="24">
        <v>140</v>
      </c>
      <c r="H411" s="33">
        <f t="shared" si="17"/>
        <v>0</v>
      </c>
      <c r="I411" s="975" t="s">
        <v>645</v>
      </c>
    </row>
    <row r="412" spans="1:9" s="27" customFormat="1" ht="15" customHeight="1" outlineLevel="1" x14ac:dyDescent="0.2">
      <c r="A412" s="28"/>
      <c r="B412" s="974"/>
      <c r="C412" s="29" t="s">
        <v>756</v>
      </c>
      <c r="D412" s="186" t="s">
        <v>660</v>
      </c>
      <c r="E412" s="187"/>
      <c r="F412" s="170" t="s">
        <v>36</v>
      </c>
      <c r="G412" s="24">
        <v>287</v>
      </c>
      <c r="H412" s="33">
        <f t="shared" si="17"/>
        <v>0</v>
      </c>
      <c r="I412" s="976" t="s">
        <v>661</v>
      </c>
    </row>
    <row r="413" spans="1:9" s="27" customFormat="1" ht="15" customHeight="1" outlineLevel="1" x14ac:dyDescent="0.2">
      <c r="A413" s="28"/>
      <c r="B413" s="974"/>
      <c r="C413" s="29" t="s">
        <v>757</v>
      </c>
      <c r="D413" s="186" t="s">
        <v>663</v>
      </c>
      <c r="E413" s="187"/>
      <c r="F413" s="170" t="s">
        <v>36</v>
      </c>
      <c r="G413" s="24">
        <v>287</v>
      </c>
      <c r="H413" s="33">
        <f t="shared" si="17"/>
        <v>0</v>
      </c>
      <c r="I413" s="976" t="s">
        <v>661</v>
      </c>
    </row>
    <row r="414" spans="1:9" s="27" customFormat="1" ht="15" customHeight="1" outlineLevel="1" x14ac:dyDescent="0.2">
      <c r="A414" s="28"/>
      <c r="B414" s="974"/>
      <c r="C414" s="29" t="s">
        <v>758</v>
      </c>
      <c r="D414" s="186" t="s">
        <v>665</v>
      </c>
      <c r="E414" s="187"/>
      <c r="F414" s="170" t="s">
        <v>36</v>
      </c>
      <c r="G414" s="24">
        <v>287</v>
      </c>
      <c r="H414" s="33">
        <f t="shared" si="17"/>
        <v>0</v>
      </c>
      <c r="I414" s="976" t="s">
        <v>661</v>
      </c>
    </row>
    <row r="415" spans="1:9" s="27" customFormat="1" ht="15" customHeight="1" outlineLevel="1" x14ac:dyDescent="0.2">
      <c r="A415" s="28"/>
      <c r="B415" s="974"/>
      <c r="C415" s="29" t="s">
        <v>759</v>
      </c>
      <c r="D415" s="186" t="s">
        <v>667</v>
      </c>
      <c r="E415" s="187"/>
      <c r="F415" s="170" t="s">
        <v>36</v>
      </c>
      <c r="G415" s="24">
        <v>287</v>
      </c>
      <c r="H415" s="33">
        <f t="shared" si="17"/>
        <v>0</v>
      </c>
      <c r="I415" s="976" t="s">
        <v>661</v>
      </c>
    </row>
    <row r="416" spans="1:9" s="27" customFormat="1" ht="15" customHeight="1" outlineLevel="1" x14ac:dyDescent="0.2">
      <c r="A416" s="28"/>
      <c r="B416" s="974"/>
      <c r="C416" s="29" t="s">
        <v>760</v>
      </c>
      <c r="D416" s="186" t="s">
        <v>761</v>
      </c>
      <c r="E416" s="187"/>
      <c r="F416" s="170" t="s">
        <v>36</v>
      </c>
      <c r="G416" s="24">
        <v>205</v>
      </c>
      <c r="H416" s="33">
        <f t="shared" si="17"/>
        <v>0</v>
      </c>
      <c r="I416" s="975" t="s">
        <v>645</v>
      </c>
    </row>
    <row r="417" spans="1:9" s="27" customFormat="1" ht="15" customHeight="1" outlineLevel="1" x14ac:dyDescent="0.2">
      <c r="A417" s="28"/>
      <c r="B417" s="974"/>
      <c r="C417" s="29" t="s">
        <v>762</v>
      </c>
      <c r="D417" s="186" t="s">
        <v>763</v>
      </c>
      <c r="E417" s="187"/>
      <c r="F417" s="170" t="s">
        <v>36</v>
      </c>
      <c r="G417" s="24">
        <v>205</v>
      </c>
      <c r="H417" s="33">
        <f t="shared" si="17"/>
        <v>0</v>
      </c>
      <c r="I417" s="975" t="s">
        <v>645</v>
      </c>
    </row>
    <row r="418" spans="1:9" s="27" customFormat="1" ht="15" customHeight="1" outlineLevel="1" x14ac:dyDescent="0.2">
      <c r="A418" s="28"/>
      <c r="B418" s="974"/>
      <c r="C418" s="29" t="s">
        <v>764</v>
      </c>
      <c r="D418" s="186" t="s">
        <v>679</v>
      </c>
      <c r="E418" s="187"/>
      <c r="F418" s="170" t="s">
        <v>36</v>
      </c>
      <c r="G418" s="24">
        <v>205</v>
      </c>
      <c r="H418" s="33">
        <f t="shared" si="17"/>
        <v>0</v>
      </c>
      <c r="I418" s="975" t="s">
        <v>645</v>
      </c>
    </row>
    <row r="419" spans="1:9" s="27" customFormat="1" ht="15" customHeight="1" outlineLevel="1" x14ac:dyDescent="0.2">
      <c r="A419" s="28"/>
      <c r="B419" s="974"/>
      <c r="C419" s="29" t="s">
        <v>765</v>
      </c>
      <c r="D419" s="186" t="s">
        <v>681</v>
      </c>
      <c r="E419" s="187"/>
      <c r="F419" s="170" t="s">
        <v>36</v>
      </c>
      <c r="G419" s="24">
        <v>205</v>
      </c>
      <c r="H419" s="33">
        <f t="shared" si="17"/>
        <v>0</v>
      </c>
      <c r="I419" s="975" t="s">
        <v>645</v>
      </c>
    </row>
    <row r="420" spans="1:9" s="27" customFormat="1" ht="15" customHeight="1" outlineLevel="1" x14ac:dyDescent="0.2">
      <c r="A420" s="28"/>
      <c r="B420" s="974"/>
      <c r="C420" s="29" t="s">
        <v>766</v>
      </c>
      <c r="D420" s="186" t="s">
        <v>767</v>
      </c>
      <c r="E420" s="187"/>
      <c r="F420" s="170" t="s">
        <v>36</v>
      </c>
      <c r="G420" s="24">
        <v>299</v>
      </c>
      <c r="H420" s="33">
        <f t="shared" si="17"/>
        <v>0</v>
      </c>
      <c r="I420" s="976" t="s">
        <v>661</v>
      </c>
    </row>
    <row r="421" spans="1:9" s="27" customFormat="1" ht="15" customHeight="1" outlineLevel="1" x14ac:dyDescent="0.2">
      <c r="A421" s="28"/>
      <c r="B421" s="974"/>
      <c r="C421" s="29" t="s">
        <v>768</v>
      </c>
      <c r="D421" s="186" t="s">
        <v>769</v>
      </c>
      <c r="E421" s="187"/>
      <c r="F421" s="170" t="s">
        <v>36</v>
      </c>
      <c r="G421" s="24">
        <v>299</v>
      </c>
      <c r="H421" s="33">
        <f t="shared" si="17"/>
        <v>0</v>
      </c>
      <c r="I421" s="976" t="s">
        <v>661</v>
      </c>
    </row>
    <row r="422" spans="1:9" s="27" customFormat="1" ht="15" customHeight="1" outlineLevel="1" x14ac:dyDescent="0.2">
      <c r="A422" s="28"/>
      <c r="B422" s="974"/>
      <c r="C422" s="29" t="s">
        <v>770</v>
      </c>
      <c r="D422" s="186" t="s">
        <v>771</v>
      </c>
      <c r="E422" s="187"/>
      <c r="F422" s="170" t="s">
        <v>36</v>
      </c>
      <c r="G422" s="24">
        <v>299</v>
      </c>
      <c r="H422" s="33">
        <f t="shared" si="17"/>
        <v>0</v>
      </c>
      <c r="I422" s="976" t="s">
        <v>661</v>
      </c>
    </row>
    <row r="423" spans="1:9" s="27" customFormat="1" ht="15" customHeight="1" outlineLevel="1" x14ac:dyDescent="0.2">
      <c r="A423" s="28"/>
      <c r="B423" s="974"/>
      <c r="C423" s="29" t="s">
        <v>772</v>
      </c>
      <c r="D423" s="186" t="s">
        <v>773</v>
      </c>
      <c r="E423" s="187"/>
      <c r="F423" s="170" t="s">
        <v>36</v>
      </c>
      <c r="G423" s="24">
        <v>299</v>
      </c>
      <c r="H423" s="33">
        <f t="shared" si="17"/>
        <v>0</v>
      </c>
      <c r="I423" s="976" t="s">
        <v>661</v>
      </c>
    </row>
    <row r="424" spans="1:9" s="27" customFormat="1" ht="15" customHeight="1" outlineLevel="1" x14ac:dyDescent="0.2">
      <c r="A424" s="28"/>
      <c r="B424" s="974"/>
      <c r="C424" s="29" t="s">
        <v>774</v>
      </c>
      <c r="D424" s="186" t="s">
        <v>775</v>
      </c>
      <c r="E424" s="187"/>
      <c r="F424" s="170" t="s">
        <v>36</v>
      </c>
      <c r="G424" s="24">
        <v>299</v>
      </c>
      <c r="H424" s="33">
        <f t="shared" si="17"/>
        <v>0</v>
      </c>
      <c r="I424" s="976" t="s">
        <v>661</v>
      </c>
    </row>
    <row r="425" spans="1:9" s="27" customFormat="1" ht="15" customHeight="1" outlineLevel="1" x14ac:dyDescent="0.2">
      <c r="A425" s="28"/>
      <c r="B425" s="974"/>
      <c r="C425" s="29" t="s">
        <v>776</v>
      </c>
      <c r="D425" s="186" t="s">
        <v>777</v>
      </c>
      <c r="E425" s="187"/>
      <c r="F425" s="170" t="s">
        <v>36</v>
      </c>
      <c r="G425" s="24">
        <v>299</v>
      </c>
      <c r="H425" s="33">
        <f t="shared" si="17"/>
        <v>0</v>
      </c>
      <c r="I425" s="976" t="s">
        <v>661</v>
      </c>
    </row>
    <row r="426" spans="1:9" s="27" customFormat="1" ht="15" customHeight="1" outlineLevel="1" x14ac:dyDescent="0.2">
      <c r="A426" s="28"/>
      <c r="B426" s="974"/>
      <c r="C426" s="29" t="s">
        <v>778</v>
      </c>
      <c r="D426" s="186" t="s">
        <v>779</v>
      </c>
      <c r="E426" s="187"/>
      <c r="F426" s="170" t="s">
        <v>36</v>
      </c>
      <c r="G426" s="24">
        <v>299</v>
      </c>
      <c r="H426" s="33">
        <f t="shared" si="17"/>
        <v>0</v>
      </c>
      <c r="I426" s="976" t="s">
        <v>661</v>
      </c>
    </row>
    <row r="427" spans="1:9" s="27" customFormat="1" ht="15" customHeight="1" outlineLevel="1" x14ac:dyDescent="0.2">
      <c r="A427" s="28"/>
      <c r="B427" s="974"/>
      <c r="C427" s="29" t="s">
        <v>780</v>
      </c>
      <c r="D427" s="186" t="s">
        <v>781</v>
      </c>
      <c r="E427" s="187"/>
      <c r="F427" s="170" t="s">
        <v>36</v>
      </c>
      <c r="G427" s="24">
        <v>299</v>
      </c>
      <c r="H427" s="33">
        <f t="shared" si="17"/>
        <v>0</v>
      </c>
      <c r="I427" s="976" t="s">
        <v>661</v>
      </c>
    </row>
    <row r="428" spans="1:9" s="27" customFormat="1" ht="15" customHeight="1" outlineLevel="1" x14ac:dyDescent="0.2">
      <c r="A428" s="28"/>
      <c r="B428" s="974"/>
      <c r="C428" s="29" t="s">
        <v>782</v>
      </c>
      <c r="D428" s="186" t="s">
        <v>783</v>
      </c>
      <c r="E428" s="187"/>
      <c r="F428" s="170" t="s">
        <v>36</v>
      </c>
      <c r="G428" s="24">
        <v>340</v>
      </c>
      <c r="H428" s="33">
        <f t="shared" si="17"/>
        <v>0</v>
      </c>
      <c r="I428" s="976" t="s">
        <v>661</v>
      </c>
    </row>
    <row r="429" spans="1:9" s="27" customFormat="1" ht="15" customHeight="1" outlineLevel="1" x14ac:dyDescent="0.2">
      <c r="A429" s="28"/>
      <c r="B429" s="974"/>
      <c r="C429" s="29" t="s">
        <v>784</v>
      </c>
      <c r="D429" s="186" t="s">
        <v>785</v>
      </c>
      <c r="E429" s="187"/>
      <c r="F429" s="170" t="s">
        <v>36</v>
      </c>
      <c r="G429" s="24">
        <v>340</v>
      </c>
      <c r="H429" s="33">
        <f t="shared" si="17"/>
        <v>0</v>
      </c>
      <c r="I429" s="976" t="s">
        <v>661</v>
      </c>
    </row>
    <row r="430" spans="1:9" s="27" customFormat="1" ht="15" customHeight="1" outlineLevel="1" x14ac:dyDescent="0.2">
      <c r="A430" s="28"/>
      <c r="B430" s="974"/>
      <c r="C430" s="29" t="s">
        <v>786</v>
      </c>
      <c r="D430" s="186" t="s">
        <v>787</v>
      </c>
      <c r="E430" s="187"/>
      <c r="F430" s="170" t="s">
        <v>36</v>
      </c>
      <c r="G430" s="24">
        <v>340</v>
      </c>
      <c r="H430" s="33">
        <f t="shared" si="17"/>
        <v>0</v>
      </c>
      <c r="I430" s="976" t="s">
        <v>661</v>
      </c>
    </row>
    <row r="431" spans="1:9" s="27" customFormat="1" ht="15" customHeight="1" outlineLevel="1" x14ac:dyDescent="0.2">
      <c r="A431" s="28"/>
      <c r="B431" s="974"/>
      <c r="C431" s="29" t="s">
        <v>788</v>
      </c>
      <c r="D431" s="186" t="s">
        <v>789</v>
      </c>
      <c r="E431" s="187"/>
      <c r="F431" s="170" t="s">
        <v>36</v>
      </c>
      <c r="G431" s="24">
        <v>340</v>
      </c>
      <c r="H431" s="33">
        <f t="shared" si="17"/>
        <v>0</v>
      </c>
      <c r="I431" s="976" t="s">
        <v>661</v>
      </c>
    </row>
    <row r="432" spans="1:9" s="27" customFormat="1" ht="15" customHeight="1" outlineLevel="1" x14ac:dyDescent="0.2">
      <c r="A432" s="28"/>
      <c r="B432" s="974"/>
      <c r="C432" s="29" t="s">
        <v>790</v>
      </c>
      <c r="D432" s="186" t="s">
        <v>707</v>
      </c>
      <c r="E432" s="187"/>
      <c r="F432" s="170" t="s">
        <v>36</v>
      </c>
      <c r="G432" s="24">
        <v>29</v>
      </c>
      <c r="H432" s="33">
        <f t="shared" si="17"/>
        <v>0</v>
      </c>
      <c r="I432" s="976" t="s">
        <v>661</v>
      </c>
    </row>
    <row r="433" spans="1:9" s="27" customFormat="1" ht="15" customHeight="1" outlineLevel="1" x14ac:dyDescent="0.2">
      <c r="A433" s="28"/>
      <c r="B433" s="974"/>
      <c r="C433" s="29" t="s">
        <v>791</v>
      </c>
      <c r="D433" s="186" t="s">
        <v>709</v>
      </c>
      <c r="E433" s="187"/>
      <c r="F433" s="170" t="s">
        <v>36</v>
      </c>
      <c r="G433" s="24">
        <v>33</v>
      </c>
      <c r="H433" s="33">
        <f t="shared" si="17"/>
        <v>0</v>
      </c>
      <c r="I433" s="976" t="s">
        <v>661</v>
      </c>
    </row>
    <row r="434" spans="1:9" s="27" customFormat="1" ht="15" customHeight="1" outlineLevel="1" x14ac:dyDescent="0.2">
      <c r="A434" s="28"/>
      <c r="B434" s="974"/>
      <c r="C434" s="29" t="s">
        <v>792</v>
      </c>
      <c r="D434" s="186" t="s">
        <v>713</v>
      </c>
      <c r="E434" s="187"/>
      <c r="F434" s="170" t="s">
        <v>36</v>
      </c>
      <c r="G434" s="24">
        <v>55</v>
      </c>
      <c r="H434" s="33">
        <f t="shared" si="17"/>
        <v>0</v>
      </c>
      <c r="I434" s="975" t="s">
        <v>119</v>
      </c>
    </row>
    <row r="435" spans="1:9" s="27" customFormat="1" ht="15" customHeight="1" outlineLevel="1" x14ac:dyDescent="0.2">
      <c r="A435" s="28"/>
      <c r="B435" s="974"/>
      <c r="C435" s="29" t="s">
        <v>793</v>
      </c>
      <c r="D435" s="186" t="s">
        <v>715</v>
      </c>
      <c r="E435" s="187"/>
      <c r="F435" s="170" t="s">
        <v>36</v>
      </c>
      <c r="G435" s="24">
        <v>110</v>
      </c>
      <c r="H435" s="33">
        <f t="shared" si="17"/>
        <v>0</v>
      </c>
      <c r="I435" s="975" t="s">
        <v>119</v>
      </c>
    </row>
    <row r="436" spans="1:9" s="27" customFormat="1" ht="15" customHeight="1" outlineLevel="1" x14ac:dyDescent="0.2">
      <c r="A436" s="28"/>
      <c r="B436" s="974"/>
      <c r="C436" s="29" t="s">
        <v>794</v>
      </c>
      <c r="D436" s="186" t="s">
        <v>717</v>
      </c>
      <c r="E436" s="187"/>
      <c r="F436" s="170" t="s">
        <v>36</v>
      </c>
      <c r="G436" s="24">
        <v>110</v>
      </c>
      <c r="H436" s="33">
        <f t="shared" si="17"/>
        <v>0</v>
      </c>
      <c r="I436" s="975" t="s">
        <v>119</v>
      </c>
    </row>
    <row r="437" spans="1:9" s="27" customFormat="1" ht="15" customHeight="1" outlineLevel="1" x14ac:dyDescent="0.2">
      <c r="A437" s="28"/>
      <c r="B437" s="974"/>
      <c r="C437" s="29" t="s">
        <v>795</v>
      </c>
      <c r="D437" s="186" t="s">
        <v>719</v>
      </c>
      <c r="E437" s="187"/>
      <c r="F437" s="170" t="s">
        <v>36</v>
      </c>
      <c r="G437" s="24">
        <v>110</v>
      </c>
      <c r="H437" s="33">
        <f t="shared" si="17"/>
        <v>0</v>
      </c>
      <c r="I437" s="975" t="s">
        <v>119</v>
      </c>
    </row>
    <row r="438" spans="1:9" s="27" customFormat="1" ht="15" customHeight="1" outlineLevel="1" x14ac:dyDescent="0.2">
      <c r="A438" s="28"/>
      <c r="B438" s="974"/>
      <c r="C438" s="29" t="s">
        <v>796</v>
      </c>
      <c r="D438" s="186" t="s">
        <v>721</v>
      </c>
      <c r="E438" s="187"/>
      <c r="F438" s="170" t="s">
        <v>36</v>
      </c>
      <c r="G438" s="24">
        <v>110</v>
      </c>
      <c r="H438" s="33">
        <f t="shared" si="17"/>
        <v>0</v>
      </c>
      <c r="I438" s="975" t="s">
        <v>119</v>
      </c>
    </row>
    <row r="439" spans="1:9" s="27" customFormat="1" ht="15" customHeight="1" outlineLevel="1" x14ac:dyDescent="0.2">
      <c r="A439" s="28"/>
      <c r="B439" s="974"/>
      <c r="C439" s="29" t="s">
        <v>797</v>
      </c>
      <c r="D439" s="186" t="s">
        <v>723</v>
      </c>
      <c r="E439" s="187"/>
      <c r="F439" s="170" t="s">
        <v>36</v>
      </c>
      <c r="G439" s="24">
        <v>49</v>
      </c>
      <c r="H439" s="33">
        <f t="shared" si="17"/>
        <v>0</v>
      </c>
      <c r="I439" s="975" t="s">
        <v>119</v>
      </c>
    </row>
    <row r="440" spans="1:9" s="27" customFormat="1" ht="15" customHeight="1" outlineLevel="1" thickBot="1" x14ac:dyDescent="0.25">
      <c r="A440" s="28"/>
      <c r="B440" s="984"/>
      <c r="C440" s="188"/>
      <c r="D440" s="189"/>
      <c r="E440" s="190"/>
      <c r="F440" s="102"/>
      <c r="G440" s="103"/>
      <c r="H440" s="49">
        <f t="shared" si="17"/>
        <v>0</v>
      </c>
      <c r="I440" s="978"/>
    </row>
    <row r="441" spans="1:9" s="54" customFormat="1" ht="15" customHeight="1" outlineLevel="1" thickBot="1" x14ac:dyDescent="0.25">
      <c r="A441" s="19"/>
      <c r="B441" s="970"/>
      <c r="C441" s="191" t="s">
        <v>798</v>
      </c>
      <c r="D441" s="192"/>
      <c r="E441" s="193"/>
      <c r="F441" s="194" t="s">
        <v>799</v>
      </c>
      <c r="G441" s="195"/>
      <c r="H441" s="52"/>
      <c r="I441" s="980"/>
    </row>
    <row r="442" spans="1:9" s="27" customFormat="1" ht="15" customHeight="1" outlineLevel="1" x14ac:dyDescent="0.2">
      <c r="A442" s="28"/>
      <c r="B442" s="973"/>
      <c r="C442" s="94" t="s">
        <v>800</v>
      </c>
      <c r="D442" s="196" t="s">
        <v>801</v>
      </c>
      <c r="E442" s="22"/>
      <c r="F442" s="23" t="s">
        <v>248</v>
      </c>
      <c r="G442" s="63">
        <v>17</v>
      </c>
      <c r="H442" s="25">
        <f t="shared" ref="H442:H456" si="18">B442*G442</f>
        <v>0</v>
      </c>
      <c r="I442" s="972" t="s">
        <v>119</v>
      </c>
    </row>
    <row r="443" spans="1:9" s="27" customFormat="1" ht="15" customHeight="1" outlineLevel="1" x14ac:dyDescent="0.2">
      <c r="A443" s="28"/>
      <c r="B443" s="982"/>
      <c r="C443" s="71" t="s">
        <v>802</v>
      </c>
      <c r="D443" s="167" t="s">
        <v>803</v>
      </c>
      <c r="E443" s="35"/>
      <c r="F443" s="32" t="s">
        <v>248</v>
      </c>
      <c r="G443" s="63">
        <v>22</v>
      </c>
      <c r="H443" s="33">
        <f t="shared" si="18"/>
        <v>0</v>
      </c>
      <c r="I443" s="975" t="s">
        <v>119</v>
      </c>
    </row>
    <row r="444" spans="1:9" s="27" customFormat="1" ht="15" customHeight="1" outlineLevel="1" x14ac:dyDescent="0.2">
      <c r="A444" s="28"/>
      <c r="B444" s="974"/>
      <c r="C444" s="71" t="s">
        <v>804</v>
      </c>
      <c r="D444" s="167" t="s">
        <v>805</v>
      </c>
      <c r="E444" s="35"/>
      <c r="F444" s="32" t="s">
        <v>248</v>
      </c>
      <c r="G444" s="24">
        <v>32</v>
      </c>
      <c r="H444" s="33">
        <f t="shared" si="18"/>
        <v>0</v>
      </c>
      <c r="I444" s="975" t="s">
        <v>119</v>
      </c>
    </row>
    <row r="445" spans="1:9" s="27" customFormat="1" ht="15" customHeight="1" outlineLevel="1" x14ac:dyDescent="0.2">
      <c r="A445" s="28"/>
      <c r="B445" s="974"/>
      <c r="C445" s="71" t="s">
        <v>806</v>
      </c>
      <c r="D445" s="167" t="s">
        <v>807</v>
      </c>
      <c r="E445" s="35"/>
      <c r="F445" s="32" t="s">
        <v>248</v>
      </c>
      <c r="G445" s="24">
        <v>40</v>
      </c>
      <c r="H445" s="33">
        <f t="shared" si="18"/>
        <v>0</v>
      </c>
      <c r="I445" s="975" t="s">
        <v>119</v>
      </c>
    </row>
    <row r="446" spans="1:9" s="27" customFormat="1" ht="15" customHeight="1" outlineLevel="1" x14ac:dyDescent="0.2">
      <c r="A446" s="28"/>
      <c r="B446" s="974"/>
      <c r="C446" s="71" t="s">
        <v>808</v>
      </c>
      <c r="D446" s="167" t="s">
        <v>809</v>
      </c>
      <c r="E446" s="35"/>
      <c r="F446" s="32" t="s">
        <v>248</v>
      </c>
      <c r="G446" s="24">
        <v>26</v>
      </c>
      <c r="H446" s="33">
        <f t="shared" si="18"/>
        <v>0</v>
      </c>
      <c r="I446" s="975" t="s">
        <v>119</v>
      </c>
    </row>
    <row r="447" spans="1:9" s="27" customFormat="1" ht="15" customHeight="1" outlineLevel="1" x14ac:dyDescent="0.2">
      <c r="A447" s="28"/>
      <c r="B447" s="974"/>
      <c r="C447" s="71" t="s">
        <v>810</v>
      </c>
      <c r="D447" s="167" t="s">
        <v>811</v>
      </c>
      <c r="E447" s="35"/>
      <c r="F447" s="32" t="s">
        <v>248</v>
      </c>
      <c r="G447" s="24">
        <v>105</v>
      </c>
      <c r="H447" s="33">
        <f t="shared" si="18"/>
        <v>0</v>
      </c>
      <c r="I447" s="975" t="s">
        <v>119</v>
      </c>
    </row>
    <row r="448" spans="1:9" s="27" customFormat="1" ht="15" customHeight="1" outlineLevel="1" x14ac:dyDescent="0.2">
      <c r="A448" s="28"/>
      <c r="B448" s="974"/>
      <c r="C448" s="71" t="s">
        <v>812</v>
      </c>
      <c r="D448" s="167" t="s">
        <v>813</v>
      </c>
      <c r="E448" s="35"/>
      <c r="F448" s="32" t="s">
        <v>248</v>
      </c>
      <c r="G448" s="24">
        <v>40</v>
      </c>
      <c r="H448" s="33">
        <f t="shared" si="18"/>
        <v>0</v>
      </c>
      <c r="I448" s="975" t="s">
        <v>119</v>
      </c>
    </row>
    <row r="449" spans="1:9" s="27" customFormat="1" ht="15" customHeight="1" outlineLevel="1" x14ac:dyDescent="0.2">
      <c r="A449" s="28"/>
      <c r="B449" s="974"/>
      <c r="C449" s="96" t="s">
        <v>814</v>
      </c>
      <c r="D449" s="167" t="s">
        <v>815</v>
      </c>
      <c r="E449" s="35"/>
      <c r="F449" s="32" t="s">
        <v>248</v>
      </c>
      <c r="G449" s="24">
        <v>9</v>
      </c>
      <c r="H449" s="33">
        <f t="shared" si="18"/>
        <v>0</v>
      </c>
      <c r="I449" s="975" t="s">
        <v>119</v>
      </c>
    </row>
    <row r="450" spans="1:9" s="27" customFormat="1" ht="15" customHeight="1" outlineLevel="1" x14ac:dyDescent="0.2">
      <c r="A450" s="28"/>
      <c r="B450" s="974"/>
      <c r="C450" s="71" t="s">
        <v>816</v>
      </c>
      <c r="D450" s="167" t="s">
        <v>817</v>
      </c>
      <c r="E450" s="35"/>
      <c r="F450" s="32" t="s">
        <v>265</v>
      </c>
      <c r="G450" s="24">
        <v>95</v>
      </c>
      <c r="H450" s="33">
        <f t="shared" si="18"/>
        <v>0</v>
      </c>
      <c r="I450" s="975" t="s">
        <v>119</v>
      </c>
    </row>
    <row r="451" spans="1:9" s="27" customFormat="1" ht="15" customHeight="1" outlineLevel="1" x14ac:dyDescent="0.2">
      <c r="A451" s="28"/>
      <c r="B451" s="974"/>
      <c r="C451" s="71" t="s">
        <v>818</v>
      </c>
      <c r="D451" s="167" t="s">
        <v>819</v>
      </c>
      <c r="E451" s="35"/>
      <c r="F451" s="32" t="s">
        <v>265</v>
      </c>
      <c r="G451" s="24">
        <v>132</v>
      </c>
      <c r="H451" s="33">
        <f t="shared" si="18"/>
        <v>0</v>
      </c>
      <c r="I451" s="975" t="s">
        <v>119</v>
      </c>
    </row>
    <row r="452" spans="1:9" s="27" customFormat="1" ht="15" customHeight="1" outlineLevel="1" x14ac:dyDescent="0.2">
      <c r="A452" s="28"/>
      <c r="B452" s="982"/>
      <c r="C452" s="71" t="s">
        <v>820</v>
      </c>
      <c r="D452" s="167" t="s">
        <v>821</v>
      </c>
      <c r="E452" s="35"/>
      <c r="F452" s="32" t="s">
        <v>132</v>
      </c>
      <c r="G452" s="24">
        <v>148</v>
      </c>
      <c r="H452" s="33">
        <f t="shared" si="18"/>
        <v>0</v>
      </c>
      <c r="I452" s="975" t="s">
        <v>119</v>
      </c>
    </row>
    <row r="453" spans="1:9" s="27" customFormat="1" ht="15" customHeight="1" outlineLevel="1" x14ac:dyDescent="0.2">
      <c r="A453" s="28"/>
      <c r="B453" s="982"/>
      <c r="C453" s="71" t="s">
        <v>822</v>
      </c>
      <c r="D453" s="167" t="s">
        <v>821</v>
      </c>
      <c r="E453" s="35"/>
      <c r="F453" s="32" t="s">
        <v>36</v>
      </c>
      <c r="G453" s="24">
        <v>73</v>
      </c>
      <c r="H453" s="33">
        <f t="shared" si="18"/>
        <v>0</v>
      </c>
      <c r="I453" s="975" t="s">
        <v>119</v>
      </c>
    </row>
    <row r="454" spans="1:9" s="27" customFormat="1" ht="15" customHeight="1" outlineLevel="1" x14ac:dyDescent="0.2">
      <c r="A454" s="28"/>
      <c r="B454" s="982"/>
      <c r="C454" s="71" t="s">
        <v>823</v>
      </c>
      <c r="D454" s="167" t="s">
        <v>824</v>
      </c>
      <c r="E454" s="35"/>
      <c r="F454" s="32" t="s">
        <v>132</v>
      </c>
      <c r="G454" s="24">
        <v>148</v>
      </c>
      <c r="H454" s="33">
        <f t="shared" si="18"/>
        <v>0</v>
      </c>
      <c r="I454" s="975" t="s">
        <v>119</v>
      </c>
    </row>
    <row r="455" spans="1:9" s="27" customFormat="1" ht="15" customHeight="1" outlineLevel="1" x14ac:dyDescent="0.2">
      <c r="A455" s="28"/>
      <c r="B455" s="982"/>
      <c r="C455" s="71" t="s">
        <v>825</v>
      </c>
      <c r="D455" s="167" t="s">
        <v>824</v>
      </c>
      <c r="E455" s="35"/>
      <c r="F455" s="32" t="s">
        <v>36</v>
      </c>
      <c r="G455" s="24">
        <v>73</v>
      </c>
      <c r="H455" s="33">
        <f t="shared" si="18"/>
        <v>0</v>
      </c>
      <c r="I455" s="975" t="s">
        <v>119</v>
      </c>
    </row>
    <row r="456" spans="1:9" s="27" customFormat="1" ht="15" customHeight="1" outlineLevel="1" thickBot="1" x14ac:dyDescent="0.25">
      <c r="A456" s="28"/>
      <c r="B456" s="984"/>
      <c r="C456" s="99"/>
      <c r="D456" s="100"/>
      <c r="E456" s="164"/>
      <c r="F456" s="102"/>
      <c r="G456" s="103"/>
      <c r="H456" s="49">
        <f t="shared" si="18"/>
        <v>0</v>
      </c>
      <c r="I456" s="978"/>
    </row>
    <row r="457" spans="1:9" s="54" customFormat="1" ht="15" customHeight="1" outlineLevel="1" thickBot="1" x14ac:dyDescent="0.25">
      <c r="A457" s="19"/>
      <c r="B457" s="970"/>
      <c r="C457" s="1317" t="s">
        <v>826</v>
      </c>
      <c r="D457" s="1325"/>
      <c r="E457" s="930"/>
      <c r="F457" s="150"/>
      <c r="G457" s="52"/>
      <c r="H457" s="52"/>
      <c r="I457" s="355"/>
    </row>
    <row r="458" spans="1:9" s="27" customFormat="1" ht="15" customHeight="1" outlineLevel="1" x14ac:dyDescent="0.2">
      <c r="A458" s="19">
        <f>SUM(B458:B481,B484:B503,B505:B593,B595:B728,B737:B740)</f>
        <v>0</v>
      </c>
      <c r="B458" s="973"/>
      <c r="C458" s="20" t="s">
        <v>827</v>
      </c>
      <c r="D458" s="196" t="s">
        <v>828</v>
      </c>
      <c r="E458" s="22"/>
      <c r="F458" s="23" t="s">
        <v>132</v>
      </c>
      <c r="G458" s="24">
        <v>287</v>
      </c>
      <c r="H458" s="901">
        <f t="shared" ref="H458:H521" si="19">B458*G458</f>
        <v>0</v>
      </c>
      <c r="I458" s="1001" t="s">
        <v>829</v>
      </c>
    </row>
    <row r="459" spans="1:9" s="27" customFormat="1" ht="15" customHeight="1" outlineLevel="1" x14ac:dyDescent="0.2">
      <c r="A459" s="28"/>
      <c r="B459" s="974"/>
      <c r="C459" s="29" t="s">
        <v>830</v>
      </c>
      <c r="D459" s="167" t="s">
        <v>831</v>
      </c>
      <c r="E459" s="35"/>
      <c r="F459" s="32" t="s">
        <v>132</v>
      </c>
      <c r="G459" s="24">
        <v>287</v>
      </c>
      <c r="H459" s="33">
        <f t="shared" si="19"/>
        <v>0</v>
      </c>
      <c r="I459" s="197" t="s">
        <v>829</v>
      </c>
    </row>
    <row r="460" spans="1:9" s="27" customFormat="1" ht="15" customHeight="1" outlineLevel="1" x14ac:dyDescent="0.2">
      <c r="A460" s="28"/>
      <c r="B460" s="974"/>
      <c r="C460" s="29" t="s">
        <v>832</v>
      </c>
      <c r="D460" s="167" t="s">
        <v>833</v>
      </c>
      <c r="E460" s="35"/>
      <c r="F460" s="32" t="s">
        <v>132</v>
      </c>
      <c r="G460" s="24">
        <v>287</v>
      </c>
      <c r="H460" s="33">
        <f t="shared" si="19"/>
        <v>0</v>
      </c>
      <c r="I460" s="198" t="s">
        <v>829</v>
      </c>
    </row>
    <row r="461" spans="1:9" s="27" customFormat="1" ht="15" customHeight="1" outlineLevel="1" x14ac:dyDescent="0.2">
      <c r="A461" s="28"/>
      <c r="B461" s="974"/>
      <c r="C461" s="29" t="s">
        <v>834</v>
      </c>
      <c r="D461" s="167" t="s">
        <v>835</v>
      </c>
      <c r="E461" s="35"/>
      <c r="F461" s="32" t="s">
        <v>132</v>
      </c>
      <c r="G461" s="24">
        <v>287</v>
      </c>
      <c r="H461" s="33">
        <f t="shared" si="19"/>
        <v>0</v>
      </c>
      <c r="I461" s="198" t="s">
        <v>829</v>
      </c>
    </row>
    <row r="462" spans="1:9" s="27" customFormat="1" ht="15" customHeight="1" outlineLevel="1" x14ac:dyDescent="0.2">
      <c r="A462" s="28"/>
      <c r="B462" s="974"/>
      <c r="C462" s="29" t="s">
        <v>836</v>
      </c>
      <c r="D462" s="167" t="s">
        <v>837</v>
      </c>
      <c r="E462" s="35"/>
      <c r="F462" s="32" t="s">
        <v>132</v>
      </c>
      <c r="G462" s="24">
        <v>344</v>
      </c>
      <c r="H462" s="33">
        <f t="shared" si="19"/>
        <v>0</v>
      </c>
      <c r="I462" s="198" t="s">
        <v>829</v>
      </c>
    </row>
    <row r="463" spans="1:9" s="27" customFormat="1" ht="15" customHeight="1" outlineLevel="1" x14ac:dyDescent="0.2">
      <c r="A463" s="28"/>
      <c r="B463" s="974"/>
      <c r="C463" s="29" t="s">
        <v>838</v>
      </c>
      <c r="D463" s="167" t="s">
        <v>839</v>
      </c>
      <c r="E463" s="35"/>
      <c r="F463" s="32" t="s">
        <v>132</v>
      </c>
      <c r="G463" s="24">
        <v>344</v>
      </c>
      <c r="H463" s="33">
        <f t="shared" si="19"/>
        <v>0</v>
      </c>
      <c r="I463" s="198" t="s">
        <v>829</v>
      </c>
    </row>
    <row r="464" spans="1:9" s="27" customFormat="1" ht="15" customHeight="1" outlineLevel="1" x14ac:dyDescent="0.2">
      <c r="A464" s="28"/>
      <c r="B464" s="974"/>
      <c r="C464" s="29" t="s">
        <v>840</v>
      </c>
      <c r="D464" s="167" t="s">
        <v>841</v>
      </c>
      <c r="E464" s="35"/>
      <c r="F464" s="32" t="s">
        <v>132</v>
      </c>
      <c r="G464" s="24">
        <v>344</v>
      </c>
      <c r="H464" s="33">
        <f t="shared" si="19"/>
        <v>0</v>
      </c>
      <c r="I464" s="198" t="s">
        <v>829</v>
      </c>
    </row>
    <row r="465" spans="1:9" s="27" customFormat="1" ht="15" customHeight="1" outlineLevel="1" x14ac:dyDescent="0.2">
      <c r="A465" s="28"/>
      <c r="B465" s="974"/>
      <c r="C465" s="29" t="s">
        <v>842</v>
      </c>
      <c r="D465" s="167" t="s">
        <v>843</v>
      </c>
      <c r="E465" s="35"/>
      <c r="F465" s="32" t="s">
        <v>132</v>
      </c>
      <c r="G465" s="24">
        <v>344</v>
      </c>
      <c r="H465" s="33">
        <f t="shared" si="19"/>
        <v>0</v>
      </c>
      <c r="I465" s="198" t="s">
        <v>829</v>
      </c>
    </row>
    <row r="466" spans="1:9" s="27" customFormat="1" ht="15" customHeight="1" outlineLevel="1" x14ac:dyDescent="0.2">
      <c r="A466" s="28"/>
      <c r="B466" s="974"/>
      <c r="C466" s="29" t="s">
        <v>844</v>
      </c>
      <c r="D466" s="167" t="s">
        <v>845</v>
      </c>
      <c r="E466" s="35"/>
      <c r="F466" s="32" t="s">
        <v>132</v>
      </c>
      <c r="G466" s="24">
        <v>287</v>
      </c>
      <c r="H466" s="33">
        <f t="shared" si="19"/>
        <v>0</v>
      </c>
      <c r="I466" s="198" t="s">
        <v>829</v>
      </c>
    </row>
    <row r="467" spans="1:9" s="27" customFormat="1" ht="15" customHeight="1" outlineLevel="1" x14ac:dyDescent="0.2">
      <c r="A467" s="28"/>
      <c r="B467" s="974"/>
      <c r="C467" s="29" t="s">
        <v>846</v>
      </c>
      <c r="D467" s="167" t="s">
        <v>847</v>
      </c>
      <c r="E467" s="35"/>
      <c r="F467" s="32" t="s">
        <v>132</v>
      </c>
      <c r="G467" s="24">
        <v>287</v>
      </c>
      <c r="H467" s="33">
        <f t="shared" si="19"/>
        <v>0</v>
      </c>
      <c r="I467" s="198" t="s">
        <v>829</v>
      </c>
    </row>
    <row r="468" spans="1:9" s="27" customFormat="1" ht="15" customHeight="1" outlineLevel="1" x14ac:dyDescent="0.2">
      <c r="A468" s="28"/>
      <c r="B468" s="974"/>
      <c r="C468" s="29" t="s">
        <v>848</v>
      </c>
      <c r="D468" s="167" t="s">
        <v>849</v>
      </c>
      <c r="E468" s="35"/>
      <c r="F468" s="32" t="s">
        <v>132</v>
      </c>
      <c r="G468" s="24">
        <v>287</v>
      </c>
      <c r="H468" s="33">
        <f t="shared" si="19"/>
        <v>0</v>
      </c>
      <c r="I468" s="198" t="s">
        <v>829</v>
      </c>
    </row>
    <row r="469" spans="1:9" s="27" customFormat="1" ht="15" customHeight="1" outlineLevel="1" x14ac:dyDescent="0.2">
      <c r="A469" s="28"/>
      <c r="B469" s="974"/>
      <c r="C469" s="29" t="s">
        <v>850</v>
      </c>
      <c r="D469" s="167" t="s">
        <v>851</v>
      </c>
      <c r="E469" s="35"/>
      <c r="F469" s="32" t="s">
        <v>132</v>
      </c>
      <c r="G469" s="24">
        <v>287</v>
      </c>
      <c r="H469" s="33">
        <f t="shared" si="19"/>
        <v>0</v>
      </c>
      <c r="I469" s="198" t="s">
        <v>829</v>
      </c>
    </row>
    <row r="470" spans="1:9" s="27" customFormat="1" ht="15" customHeight="1" outlineLevel="1" x14ac:dyDescent="0.2">
      <c r="A470" s="28"/>
      <c r="B470" s="974"/>
      <c r="C470" s="29" t="s">
        <v>852</v>
      </c>
      <c r="D470" s="167" t="s">
        <v>853</v>
      </c>
      <c r="E470" s="35"/>
      <c r="F470" s="32" t="s">
        <v>132</v>
      </c>
      <c r="G470" s="24">
        <v>344</v>
      </c>
      <c r="H470" s="33">
        <f t="shared" si="19"/>
        <v>0</v>
      </c>
      <c r="I470" s="198" t="s">
        <v>829</v>
      </c>
    </row>
    <row r="471" spans="1:9" s="27" customFormat="1" ht="15" customHeight="1" outlineLevel="1" x14ac:dyDescent="0.2">
      <c r="A471" s="28"/>
      <c r="B471" s="974"/>
      <c r="C471" s="29" t="s">
        <v>854</v>
      </c>
      <c r="D471" s="167" t="s">
        <v>855</v>
      </c>
      <c r="E471" s="35"/>
      <c r="F471" s="32" t="s">
        <v>132</v>
      </c>
      <c r="G471" s="24">
        <v>344</v>
      </c>
      <c r="H471" s="33">
        <f t="shared" si="19"/>
        <v>0</v>
      </c>
      <c r="I471" s="198" t="s">
        <v>829</v>
      </c>
    </row>
    <row r="472" spans="1:9" s="27" customFormat="1" ht="15" customHeight="1" outlineLevel="1" x14ac:dyDescent="0.2">
      <c r="A472" s="28"/>
      <c r="B472" s="974"/>
      <c r="C472" s="29" t="s">
        <v>856</v>
      </c>
      <c r="D472" s="167" t="s">
        <v>857</v>
      </c>
      <c r="E472" s="35"/>
      <c r="F472" s="32" t="s">
        <v>132</v>
      </c>
      <c r="G472" s="24">
        <v>344</v>
      </c>
      <c r="H472" s="33">
        <f t="shared" si="19"/>
        <v>0</v>
      </c>
      <c r="I472" s="198" t="s">
        <v>829</v>
      </c>
    </row>
    <row r="473" spans="1:9" s="27" customFormat="1" ht="15" customHeight="1" outlineLevel="1" x14ac:dyDescent="0.2">
      <c r="A473" s="28"/>
      <c r="B473" s="974"/>
      <c r="C473" s="29" t="s">
        <v>858</v>
      </c>
      <c r="D473" s="167" t="s">
        <v>859</v>
      </c>
      <c r="E473" s="35"/>
      <c r="F473" s="32" t="s">
        <v>132</v>
      </c>
      <c r="G473" s="24">
        <v>344</v>
      </c>
      <c r="H473" s="33">
        <f t="shared" si="19"/>
        <v>0</v>
      </c>
      <c r="I473" s="198" t="s">
        <v>829</v>
      </c>
    </row>
    <row r="474" spans="1:9" s="27" customFormat="1" ht="15" customHeight="1" outlineLevel="1" x14ac:dyDescent="0.2">
      <c r="A474" s="28"/>
      <c r="B474" s="974"/>
      <c r="C474" s="29" t="s">
        <v>860</v>
      </c>
      <c r="D474" s="167" t="s">
        <v>861</v>
      </c>
      <c r="E474" s="35"/>
      <c r="F474" s="32" t="s">
        <v>132</v>
      </c>
      <c r="G474" s="24">
        <v>480</v>
      </c>
      <c r="H474" s="33">
        <f t="shared" si="19"/>
        <v>0</v>
      </c>
      <c r="I474" s="976" t="s">
        <v>661</v>
      </c>
    </row>
    <row r="475" spans="1:9" s="27" customFormat="1" ht="15" customHeight="1" outlineLevel="1" x14ac:dyDescent="0.2">
      <c r="A475" s="28"/>
      <c r="B475" s="974"/>
      <c r="C475" s="29" t="s">
        <v>862</v>
      </c>
      <c r="D475" s="167" t="s">
        <v>863</v>
      </c>
      <c r="E475" s="35"/>
      <c r="F475" s="32" t="s">
        <v>132</v>
      </c>
      <c r="G475" s="24">
        <v>480</v>
      </c>
      <c r="H475" s="33">
        <f t="shared" si="19"/>
        <v>0</v>
      </c>
      <c r="I475" s="976" t="s">
        <v>661</v>
      </c>
    </row>
    <row r="476" spans="1:9" s="27" customFormat="1" ht="15" customHeight="1" outlineLevel="1" x14ac:dyDescent="0.2">
      <c r="A476" s="28"/>
      <c r="B476" s="974"/>
      <c r="C476" s="29" t="s">
        <v>864</v>
      </c>
      <c r="D476" s="167" t="s">
        <v>865</v>
      </c>
      <c r="E476" s="35"/>
      <c r="F476" s="32" t="s">
        <v>132</v>
      </c>
      <c r="G476" s="24">
        <v>480</v>
      </c>
      <c r="H476" s="33">
        <f t="shared" si="19"/>
        <v>0</v>
      </c>
      <c r="I476" s="976" t="s">
        <v>661</v>
      </c>
    </row>
    <row r="477" spans="1:9" s="27" customFormat="1" ht="15" customHeight="1" outlineLevel="1" x14ac:dyDescent="0.2">
      <c r="A477" s="28"/>
      <c r="B477" s="974"/>
      <c r="C477" s="29" t="s">
        <v>866</v>
      </c>
      <c r="D477" s="167" t="s">
        <v>867</v>
      </c>
      <c r="E477" s="35"/>
      <c r="F477" s="32" t="s">
        <v>132</v>
      </c>
      <c r="G477" s="24">
        <v>480</v>
      </c>
      <c r="H477" s="33">
        <f t="shared" si="19"/>
        <v>0</v>
      </c>
      <c r="I477" s="976" t="s">
        <v>661</v>
      </c>
    </row>
    <row r="478" spans="1:9" s="27" customFormat="1" ht="15" customHeight="1" outlineLevel="1" x14ac:dyDescent="0.2">
      <c r="A478" s="28"/>
      <c r="B478" s="974"/>
      <c r="C478" s="29" t="s">
        <v>868</v>
      </c>
      <c r="D478" s="167" t="s">
        <v>869</v>
      </c>
      <c r="E478" s="35"/>
      <c r="F478" s="32" t="s">
        <v>132</v>
      </c>
      <c r="G478" s="24">
        <v>538</v>
      </c>
      <c r="H478" s="33">
        <f t="shared" si="19"/>
        <v>0</v>
      </c>
      <c r="I478" s="976" t="s">
        <v>661</v>
      </c>
    </row>
    <row r="479" spans="1:9" s="27" customFormat="1" ht="15" customHeight="1" outlineLevel="1" x14ac:dyDescent="0.2">
      <c r="A479" s="28"/>
      <c r="B479" s="974"/>
      <c r="C479" s="29" t="s">
        <v>870</v>
      </c>
      <c r="D479" s="167" t="s">
        <v>871</v>
      </c>
      <c r="E479" s="35"/>
      <c r="F479" s="32" t="s">
        <v>132</v>
      </c>
      <c r="G479" s="24">
        <v>538</v>
      </c>
      <c r="H479" s="33">
        <f t="shared" si="19"/>
        <v>0</v>
      </c>
      <c r="I479" s="976" t="s">
        <v>661</v>
      </c>
    </row>
    <row r="480" spans="1:9" s="27" customFormat="1" ht="15" customHeight="1" outlineLevel="1" x14ac:dyDescent="0.2">
      <c r="A480" s="199"/>
      <c r="B480" s="974"/>
      <c r="C480" s="29" t="s">
        <v>872</v>
      </c>
      <c r="D480" s="167" t="s">
        <v>873</v>
      </c>
      <c r="E480" s="35"/>
      <c r="F480" s="32" t="s">
        <v>132</v>
      </c>
      <c r="G480" s="24">
        <v>538</v>
      </c>
      <c r="H480" s="33">
        <f t="shared" si="19"/>
        <v>0</v>
      </c>
      <c r="I480" s="976" t="s">
        <v>661</v>
      </c>
    </row>
    <row r="481" spans="1:9" s="27" customFormat="1" ht="15" customHeight="1" outlineLevel="1" x14ac:dyDescent="0.2">
      <c r="A481" s="28"/>
      <c r="B481" s="974"/>
      <c r="C481" s="29" t="s">
        <v>874</v>
      </c>
      <c r="D481" s="167" t="s">
        <v>875</v>
      </c>
      <c r="E481" s="35"/>
      <c r="F481" s="32" t="s">
        <v>132</v>
      </c>
      <c r="G481" s="24">
        <v>538</v>
      </c>
      <c r="H481" s="33">
        <f t="shared" si="19"/>
        <v>0</v>
      </c>
      <c r="I481" s="976" t="s">
        <v>661</v>
      </c>
    </row>
    <row r="482" spans="1:9" s="27" customFormat="1" ht="15" customHeight="1" outlineLevel="1" x14ac:dyDescent="0.2">
      <c r="A482" s="28"/>
      <c r="B482" s="974"/>
      <c r="C482" s="29" t="s">
        <v>876</v>
      </c>
      <c r="D482" s="167" t="s">
        <v>877</v>
      </c>
      <c r="E482" s="35"/>
      <c r="F482" s="32" t="s">
        <v>36</v>
      </c>
      <c r="G482" s="24">
        <v>99</v>
      </c>
      <c r="H482" s="33">
        <f t="shared" si="19"/>
        <v>0</v>
      </c>
      <c r="I482" s="975" t="s">
        <v>878</v>
      </c>
    </row>
    <row r="483" spans="1:9" s="27" customFormat="1" ht="15" customHeight="1" outlineLevel="1" x14ac:dyDescent="0.2">
      <c r="A483" s="28"/>
      <c r="B483" s="974"/>
      <c r="C483" s="29" t="s">
        <v>879</v>
      </c>
      <c r="D483" s="167" t="s">
        <v>880</v>
      </c>
      <c r="E483" s="35"/>
      <c r="F483" s="32" t="s">
        <v>36</v>
      </c>
      <c r="G483" s="24">
        <v>148</v>
      </c>
      <c r="H483" s="33">
        <f t="shared" si="19"/>
        <v>0</v>
      </c>
      <c r="I483" s="975" t="s">
        <v>878</v>
      </c>
    </row>
    <row r="484" spans="1:9" s="27" customFormat="1" ht="15" customHeight="1" outlineLevel="1" x14ac:dyDescent="0.2">
      <c r="A484" s="28"/>
      <c r="B484" s="974"/>
      <c r="C484" s="29" t="s">
        <v>881</v>
      </c>
      <c r="D484" s="167" t="s">
        <v>882</v>
      </c>
      <c r="E484" s="35"/>
      <c r="F484" s="32" t="s">
        <v>132</v>
      </c>
      <c r="G484" s="24">
        <v>573</v>
      </c>
      <c r="H484" s="33">
        <f t="shared" si="19"/>
        <v>0</v>
      </c>
      <c r="I484" s="976" t="s">
        <v>661</v>
      </c>
    </row>
    <row r="485" spans="1:9" s="27" customFormat="1" ht="15" customHeight="1" outlineLevel="1" x14ac:dyDescent="0.2">
      <c r="A485" s="28"/>
      <c r="B485" s="974"/>
      <c r="C485" s="29" t="s">
        <v>883</v>
      </c>
      <c r="D485" s="167" t="s">
        <v>884</v>
      </c>
      <c r="E485" s="35"/>
      <c r="F485" s="32" t="s">
        <v>132</v>
      </c>
      <c r="G485" s="24">
        <v>573</v>
      </c>
      <c r="H485" s="33">
        <f t="shared" si="19"/>
        <v>0</v>
      </c>
      <c r="I485" s="976" t="s">
        <v>661</v>
      </c>
    </row>
    <row r="486" spans="1:9" s="27" customFormat="1" ht="15" customHeight="1" outlineLevel="1" x14ac:dyDescent="0.2">
      <c r="A486" s="28"/>
      <c r="B486" s="974"/>
      <c r="C486" s="29" t="s">
        <v>885</v>
      </c>
      <c r="D486" s="167" t="s">
        <v>886</v>
      </c>
      <c r="E486" s="35"/>
      <c r="F486" s="32" t="s">
        <v>132</v>
      </c>
      <c r="G486" s="24">
        <v>573</v>
      </c>
      <c r="H486" s="33">
        <f t="shared" si="19"/>
        <v>0</v>
      </c>
      <c r="I486" s="976" t="s">
        <v>661</v>
      </c>
    </row>
    <row r="487" spans="1:9" s="27" customFormat="1" ht="15" customHeight="1" outlineLevel="1" x14ac:dyDescent="0.2">
      <c r="A487" s="28"/>
      <c r="B487" s="974"/>
      <c r="C487" s="29" t="s">
        <v>887</v>
      </c>
      <c r="D487" s="167" t="s">
        <v>888</v>
      </c>
      <c r="E487" s="35"/>
      <c r="F487" s="32" t="s">
        <v>132</v>
      </c>
      <c r="G487" s="24">
        <v>573</v>
      </c>
      <c r="H487" s="33">
        <f t="shared" si="19"/>
        <v>0</v>
      </c>
      <c r="I487" s="976" t="s">
        <v>661</v>
      </c>
    </row>
    <row r="488" spans="1:9" s="27" customFormat="1" ht="15" customHeight="1" outlineLevel="1" x14ac:dyDescent="0.2">
      <c r="A488" s="28"/>
      <c r="B488" s="974"/>
      <c r="C488" s="29" t="s">
        <v>889</v>
      </c>
      <c r="D488" s="167" t="s">
        <v>890</v>
      </c>
      <c r="E488" s="35"/>
      <c r="F488" s="32" t="s">
        <v>132</v>
      </c>
      <c r="G488" s="24">
        <v>631</v>
      </c>
      <c r="H488" s="200">
        <f t="shared" si="19"/>
        <v>0</v>
      </c>
      <c r="I488" s="976" t="s">
        <v>661</v>
      </c>
    </row>
    <row r="489" spans="1:9" s="27" customFormat="1" ht="15" customHeight="1" outlineLevel="1" x14ac:dyDescent="0.2">
      <c r="A489" s="28"/>
      <c r="B489" s="974"/>
      <c r="C489" s="29" t="s">
        <v>891</v>
      </c>
      <c r="D489" s="167" t="s">
        <v>892</v>
      </c>
      <c r="E489" s="35"/>
      <c r="F489" s="32" t="s">
        <v>132</v>
      </c>
      <c r="G489" s="24">
        <v>631</v>
      </c>
      <c r="H489" s="200">
        <f t="shared" si="19"/>
        <v>0</v>
      </c>
      <c r="I489" s="976" t="s">
        <v>661</v>
      </c>
    </row>
    <row r="490" spans="1:9" s="27" customFormat="1" ht="15" customHeight="1" outlineLevel="1" x14ac:dyDescent="0.2">
      <c r="A490" s="28"/>
      <c r="B490" s="974"/>
      <c r="C490" s="29" t="s">
        <v>893</v>
      </c>
      <c r="D490" s="167" t="s">
        <v>894</v>
      </c>
      <c r="E490" s="35"/>
      <c r="F490" s="32" t="s">
        <v>132</v>
      </c>
      <c r="G490" s="24">
        <v>631</v>
      </c>
      <c r="H490" s="200">
        <f t="shared" si="19"/>
        <v>0</v>
      </c>
      <c r="I490" s="976" t="s">
        <v>661</v>
      </c>
    </row>
    <row r="491" spans="1:9" s="27" customFormat="1" ht="15" customHeight="1" outlineLevel="1" x14ac:dyDescent="0.2">
      <c r="A491" s="28"/>
      <c r="B491" s="974"/>
      <c r="C491" s="29" t="s">
        <v>895</v>
      </c>
      <c r="D491" s="167" t="s">
        <v>896</v>
      </c>
      <c r="E491" s="35"/>
      <c r="F491" s="32" t="s">
        <v>132</v>
      </c>
      <c r="G491" s="24">
        <v>631</v>
      </c>
      <c r="H491" s="200">
        <f t="shared" si="19"/>
        <v>0</v>
      </c>
      <c r="I491" s="976" t="s">
        <v>661</v>
      </c>
    </row>
    <row r="492" spans="1:9" s="27" customFormat="1" ht="15" customHeight="1" outlineLevel="1" x14ac:dyDescent="0.2">
      <c r="A492" s="28"/>
      <c r="B492" s="974"/>
      <c r="C492" s="29" t="s">
        <v>897</v>
      </c>
      <c r="D492" s="167" t="s">
        <v>898</v>
      </c>
      <c r="E492" s="35"/>
      <c r="F492" s="32" t="s">
        <v>132</v>
      </c>
      <c r="G492" s="24">
        <v>395</v>
      </c>
      <c r="H492" s="200">
        <f t="shared" si="19"/>
        <v>0</v>
      </c>
      <c r="I492" s="1002" t="s">
        <v>119</v>
      </c>
    </row>
    <row r="493" spans="1:9" s="27" customFormat="1" ht="15" customHeight="1" outlineLevel="1" x14ac:dyDescent="0.2">
      <c r="A493" s="28"/>
      <c r="B493" s="974"/>
      <c r="C493" s="29" t="s">
        <v>899</v>
      </c>
      <c r="D493" s="167" t="s">
        <v>900</v>
      </c>
      <c r="E493" s="35"/>
      <c r="F493" s="32" t="s">
        <v>132</v>
      </c>
      <c r="G493" s="24">
        <v>395</v>
      </c>
      <c r="H493" s="200">
        <f t="shared" si="19"/>
        <v>0</v>
      </c>
      <c r="I493" s="1002" t="s">
        <v>119</v>
      </c>
    </row>
    <row r="494" spans="1:9" s="27" customFormat="1" ht="15" customHeight="1" outlineLevel="1" x14ac:dyDescent="0.2">
      <c r="A494" s="28"/>
      <c r="B494" s="974"/>
      <c r="C494" s="29" t="s">
        <v>901</v>
      </c>
      <c r="D494" s="167" t="s">
        <v>902</v>
      </c>
      <c r="E494" s="35"/>
      <c r="F494" s="32" t="s">
        <v>132</v>
      </c>
      <c r="G494" s="24">
        <v>395</v>
      </c>
      <c r="H494" s="200">
        <f t="shared" si="19"/>
        <v>0</v>
      </c>
      <c r="I494" s="1002" t="s">
        <v>119</v>
      </c>
    </row>
    <row r="495" spans="1:9" s="27" customFormat="1" ht="15" customHeight="1" outlineLevel="1" x14ac:dyDescent="0.2">
      <c r="A495" s="28"/>
      <c r="B495" s="974"/>
      <c r="C495" s="29" t="s">
        <v>903</v>
      </c>
      <c r="D495" s="167" t="s">
        <v>904</v>
      </c>
      <c r="E495" s="35"/>
      <c r="F495" s="32" t="s">
        <v>132</v>
      </c>
      <c r="G495" s="24">
        <v>395</v>
      </c>
      <c r="H495" s="200">
        <f t="shared" si="19"/>
        <v>0</v>
      </c>
      <c r="I495" s="1002" t="s">
        <v>119</v>
      </c>
    </row>
    <row r="496" spans="1:9" s="27" customFormat="1" ht="15" customHeight="1" outlineLevel="1" x14ac:dyDescent="0.2">
      <c r="A496" s="28"/>
      <c r="B496" s="974"/>
      <c r="C496" s="29" t="s">
        <v>905</v>
      </c>
      <c r="D496" s="167" t="s">
        <v>906</v>
      </c>
      <c r="E496" s="35"/>
      <c r="F496" s="32" t="s">
        <v>132</v>
      </c>
      <c r="G496" s="24">
        <v>573</v>
      </c>
      <c r="H496" s="200">
        <f t="shared" si="19"/>
        <v>0</v>
      </c>
      <c r="I496" s="976" t="s">
        <v>661</v>
      </c>
    </row>
    <row r="497" spans="1:9" s="27" customFormat="1" ht="15" customHeight="1" outlineLevel="1" x14ac:dyDescent="0.2">
      <c r="A497" s="28"/>
      <c r="B497" s="974"/>
      <c r="C497" s="29" t="s">
        <v>907</v>
      </c>
      <c r="D497" s="167" t="s">
        <v>908</v>
      </c>
      <c r="E497" s="35"/>
      <c r="F497" s="32" t="s">
        <v>132</v>
      </c>
      <c r="G497" s="24">
        <v>573</v>
      </c>
      <c r="H497" s="200">
        <f t="shared" si="19"/>
        <v>0</v>
      </c>
      <c r="I497" s="976" t="s">
        <v>661</v>
      </c>
    </row>
    <row r="498" spans="1:9" s="27" customFormat="1" ht="15" customHeight="1" outlineLevel="1" x14ac:dyDescent="0.2">
      <c r="A498" s="28"/>
      <c r="B498" s="974"/>
      <c r="C498" s="29" t="s">
        <v>909</v>
      </c>
      <c r="D498" s="167" t="s">
        <v>910</v>
      </c>
      <c r="E498" s="35"/>
      <c r="F498" s="32" t="s">
        <v>132</v>
      </c>
      <c r="G498" s="24">
        <v>573</v>
      </c>
      <c r="H498" s="200">
        <f t="shared" si="19"/>
        <v>0</v>
      </c>
      <c r="I498" s="976" t="s">
        <v>661</v>
      </c>
    </row>
    <row r="499" spans="1:9" s="27" customFormat="1" ht="15" customHeight="1" outlineLevel="1" x14ac:dyDescent="0.2">
      <c r="A499" s="28"/>
      <c r="B499" s="974"/>
      <c r="C499" s="29" t="s">
        <v>911</v>
      </c>
      <c r="D499" s="167" t="s">
        <v>912</v>
      </c>
      <c r="E499" s="35"/>
      <c r="F499" s="32" t="s">
        <v>132</v>
      </c>
      <c r="G499" s="24">
        <v>573</v>
      </c>
      <c r="H499" s="200">
        <f t="shared" si="19"/>
        <v>0</v>
      </c>
      <c r="I499" s="976" t="s">
        <v>661</v>
      </c>
    </row>
    <row r="500" spans="1:9" s="27" customFormat="1" ht="15" customHeight="1" outlineLevel="1" x14ac:dyDescent="0.2">
      <c r="A500" s="28"/>
      <c r="B500" s="974"/>
      <c r="C500" s="29" t="s">
        <v>913</v>
      </c>
      <c r="D500" s="167" t="s">
        <v>914</v>
      </c>
      <c r="E500" s="35"/>
      <c r="F500" s="32" t="s">
        <v>132</v>
      </c>
      <c r="G500" s="24">
        <v>631</v>
      </c>
      <c r="H500" s="200">
        <f t="shared" si="19"/>
        <v>0</v>
      </c>
      <c r="I500" s="976" t="s">
        <v>661</v>
      </c>
    </row>
    <row r="501" spans="1:9" s="27" customFormat="1" ht="15" customHeight="1" outlineLevel="1" x14ac:dyDescent="0.2">
      <c r="A501" s="28"/>
      <c r="B501" s="974"/>
      <c r="C501" s="29" t="s">
        <v>915</v>
      </c>
      <c r="D501" s="167" t="s">
        <v>916</v>
      </c>
      <c r="E501" s="35"/>
      <c r="F501" s="32" t="s">
        <v>132</v>
      </c>
      <c r="G501" s="24">
        <v>631</v>
      </c>
      <c r="H501" s="200">
        <f t="shared" si="19"/>
        <v>0</v>
      </c>
      <c r="I501" s="976" t="s">
        <v>661</v>
      </c>
    </row>
    <row r="502" spans="1:9" s="27" customFormat="1" ht="15" customHeight="1" outlineLevel="1" x14ac:dyDescent="0.2">
      <c r="A502" s="28"/>
      <c r="B502" s="974"/>
      <c r="C502" s="29" t="s">
        <v>917</v>
      </c>
      <c r="D502" s="167" t="s">
        <v>918</v>
      </c>
      <c r="E502" s="35"/>
      <c r="F502" s="32" t="s">
        <v>132</v>
      </c>
      <c r="G502" s="24">
        <v>631</v>
      </c>
      <c r="H502" s="200">
        <f t="shared" si="19"/>
        <v>0</v>
      </c>
      <c r="I502" s="976" t="s">
        <v>661</v>
      </c>
    </row>
    <row r="503" spans="1:9" s="27" customFormat="1" ht="15" customHeight="1" outlineLevel="1" x14ac:dyDescent="0.2">
      <c r="A503" s="28"/>
      <c r="B503" s="974"/>
      <c r="C503" s="29" t="s">
        <v>919</v>
      </c>
      <c r="D503" s="167" t="s">
        <v>920</v>
      </c>
      <c r="E503" s="35"/>
      <c r="F503" s="32" t="s">
        <v>132</v>
      </c>
      <c r="G503" s="24">
        <v>631</v>
      </c>
      <c r="H503" s="200">
        <f t="shared" si="19"/>
        <v>0</v>
      </c>
      <c r="I503" s="976" t="s">
        <v>661</v>
      </c>
    </row>
    <row r="504" spans="1:9" s="27" customFormat="1" ht="15" customHeight="1" outlineLevel="1" x14ac:dyDescent="0.2">
      <c r="A504" s="28"/>
      <c r="B504" s="974"/>
      <c r="C504" s="29" t="s">
        <v>921</v>
      </c>
      <c r="D504" s="167" t="s">
        <v>922</v>
      </c>
      <c r="E504" s="35"/>
      <c r="F504" s="32" t="s">
        <v>132</v>
      </c>
      <c r="G504" s="24">
        <v>64</v>
      </c>
      <c r="H504" s="200">
        <f t="shared" si="19"/>
        <v>0</v>
      </c>
      <c r="I504" s="1002" t="s">
        <v>119</v>
      </c>
    </row>
    <row r="505" spans="1:9" s="27" customFormat="1" ht="15" customHeight="1" outlineLevel="1" x14ac:dyDescent="0.2">
      <c r="A505" s="28"/>
      <c r="B505" s="974"/>
      <c r="C505" s="29" t="s">
        <v>923</v>
      </c>
      <c r="D505" s="167" t="s">
        <v>924</v>
      </c>
      <c r="E505" s="35"/>
      <c r="F505" s="32" t="s">
        <v>132</v>
      </c>
      <c r="G505" s="24">
        <v>486</v>
      </c>
      <c r="H505" s="200">
        <f t="shared" si="19"/>
        <v>0</v>
      </c>
      <c r="I505" s="976" t="s">
        <v>661</v>
      </c>
    </row>
    <row r="506" spans="1:9" s="27" customFormat="1" ht="15" customHeight="1" outlineLevel="1" x14ac:dyDescent="0.2">
      <c r="A506" s="28"/>
      <c r="B506" s="974"/>
      <c r="C506" s="29" t="s">
        <v>925</v>
      </c>
      <c r="D506" s="167" t="s">
        <v>926</v>
      </c>
      <c r="E506" s="35"/>
      <c r="F506" s="32" t="s">
        <v>132</v>
      </c>
      <c r="G506" s="24">
        <v>486</v>
      </c>
      <c r="H506" s="200">
        <f t="shared" si="19"/>
        <v>0</v>
      </c>
      <c r="I506" s="976" t="s">
        <v>661</v>
      </c>
    </row>
    <row r="507" spans="1:9" s="27" customFormat="1" ht="15" customHeight="1" outlineLevel="1" x14ac:dyDescent="0.2">
      <c r="A507" s="28"/>
      <c r="B507" s="974"/>
      <c r="C507" s="29" t="s">
        <v>927</v>
      </c>
      <c r="D507" s="167" t="s">
        <v>928</v>
      </c>
      <c r="E507" s="35"/>
      <c r="F507" s="32" t="s">
        <v>132</v>
      </c>
      <c r="G507" s="24">
        <v>486</v>
      </c>
      <c r="H507" s="200">
        <f t="shared" si="19"/>
        <v>0</v>
      </c>
      <c r="I507" s="976" t="s">
        <v>661</v>
      </c>
    </row>
    <row r="508" spans="1:9" s="27" customFormat="1" ht="15" customHeight="1" outlineLevel="1" x14ac:dyDescent="0.2">
      <c r="A508" s="28"/>
      <c r="B508" s="974"/>
      <c r="C508" s="29" t="s">
        <v>929</v>
      </c>
      <c r="D508" s="167" t="s">
        <v>930</v>
      </c>
      <c r="E508" s="35"/>
      <c r="F508" s="32" t="s">
        <v>132</v>
      </c>
      <c r="G508" s="24">
        <v>486</v>
      </c>
      <c r="H508" s="200">
        <f t="shared" si="19"/>
        <v>0</v>
      </c>
      <c r="I508" s="976" t="s">
        <v>661</v>
      </c>
    </row>
    <row r="509" spans="1:9" s="27" customFormat="1" ht="15" customHeight="1" outlineLevel="1" x14ac:dyDescent="0.2">
      <c r="A509" s="28"/>
      <c r="B509" s="974"/>
      <c r="C509" s="29" t="s">
        <v>931</v>
      </c>
      <c r="D509" s="167" t="s">
        <v>932</v>
      </c>
      <c r="E509" s="35"/>
      <c r="F509" s="32" t="s">
        <v>132</v>
      </c>
      <c r="G509" s="24">
        <v>679</v>
      </c>
      <c r="H509" s="200">
        <f t="shared" si="19"/>
        <v>0</v>
      </c>
      <c r="I509" s="976" t="s">
        <v>661</v>
      </c>
    </row>
    <row r="510" spans="1:9" s="27" customFormat="1" ht="15" customHeight="1" outlineLevel="1" x14ac:dyDescent="0.2">
      <c r="A510" s="28"/>
      <c r="B510" s="974"/>
      <c r="C510" s="29" t="s">
        <v>933</v>
      </c>
      <c r="D510" s="167" t="s">
        <v>934</v>
      </c>
      <c r="E510" s="35"/>
      <c r="F510" s="32" t="s">
        <v>132</v>
      </c>
      <c r="G510" s="24">
        <v>679</v>
      </c>
      <c r="H510" s="200">
        <f t="shared" si="19"/>
        <v>0</v>
      </c>
      <c r="I510" s="976" t="s">
        <v>661</v>
      </c>
    </row>
    <row r="511" spans="1:9" s="27" customFormat="1" ht="15" customHeight="1" outlineLevel="1" x14ac:dyDescent="0.2">
      <c r="A511" s="28"/>
      <c r="B511" s="974"/>
      <c r="C511" s="29" t="s">
        <v>935</v>
      </c>
      <c r="D511" s="167" t="s">
        <v>936</v>
      </c>
      <c r="E511" s="35"/>
      <c r="F511" s="32" t="s">
        <v>132</v>
      </c>
      <c r="G511" s="24">
        <v>679</v>
      </c>
      <c r="H511" s="200">
        <f t="shared" si="19"/>
        <v>0</v>
      </c>
      <c r="I511" s="976" t="s">
        <v>661</v>
      </c>
    </row>
    <row r="512" spans="1:9" s="27" customFormat="1" ht="15" customHeight="1" outlineLevel="1" x14ac:dyDescent="0.2">
      <c r="A512" s="28"/>
      <c r="B512" s="974"/>
      <c r="C512" s="29" t="s">
        <v>937</v>
      </c>
      <c r="D512" s="167" t="s">
        <v>938</v>
      </c>
      <c r="E512" s="35"/>
      <c r="F512" s="32" t="s">
        <v>132</v>
      </c>
      <c r="G512" s="24">
        <v>679</v>
      </c>
      <c r="H512" s="200">
        <f t="shared" si="19"/>
        <v>0</v>
      </c>
      <c r="I512" s="976" t="s">
        <v>661</v>
      </c>
    </row>
    <row r="513" spans="1:9" s="27" customFormat="1" ht="15" customHeight="1" outlineLevel="1" x14ac:dyDescent="0.2">
      <c r="A513" s="28"/>
      <c r="B513" s="974"/>
      <c r="C513" s="29" t="s">
        <v>939</v>
      </c>
      <c r="D513" s="167" t="s">
        <v>940</v>
      </c>
      <c r="E513" s="35"/>
      <c r="F513" s="32" t="s">
        <v>132</v>
      </c>
      <c r="G513" s="24">
        <v>765</v>
      </c>
      <c r="H513" s="200">
        <f t="shared" si="19"/>
        <v>0</v>
      </c>
      <c r="I513" s="976" t="s">
        <v>661</v>
      </c>
    </row>
    <row r="514" spans="1:9" s="27" customFormat="1" ht="15" customHeight="1" outlineLevel="1" x14ac:dyDescent="0.2">
      <c r="A514" s="28"/>
      <c r="B514" s="974"/>
      <c r="C514" s="29" t="s">
        <v>941</v>
      </c>
      <c r="D514" s="167" t="s">
        <v>942</v>
      </c>
      <c r="E514" s="35"/>
      <c r="F514" s="32" t="s">
        <v>132</v>
      </c>
      <c r="G514" s="24">
        <v>765</v>
      </c>
      <c r="H514" s="200">
        <f t="shared" si="19"/>
        <v>0</v>
      </c>
      <c r="I514" s="976" t="s">
        <v>661</v>
      </c>
    </row>
    <row r="515" spans="1:9" s="27" customFormat="1" ht="15" customHeight="1" outlineLevel="1" x14ac:dyDescent="0.2">
      <c r="A515" s="28"/>
      <c r="B515" s="974"/>
      <c r="C515" s="29" t="s">
        <v>943</v>
      </c>
      <c r="D515" s="167" t="s">
        <v>944</v>
      </c>
      <c r="E515" s="35"/>
      <c r="F515" s="32" t="s">
        <v>132</v>
      </c>
      <c r="G515" s="24">
        <v>765</v>
      </c>
      <c r="H515" s="200">
        <f t="shared" si="19"/>
        <v>0</v>
      </c>
      <c r="I515" s="976" t="s">
        <v>661</v>
      </c>
    </row>
    <row r="516" spans="1:9" s="27" customFormat="1" ht="15" customHeight="1" outlineLevel="1" x14ac:dyDescent="0.2">
      <c r="A516" s="28"/>
      <c r="B516" s="974"/>
      <c r="C516" s="29" t="s">
        <v>945</v>
      </c>
      <c r="D516" s="167" t="s">
        <v>946</v>
      </c>
      <c r="E516" s="35"/>
      <c r="F516" s="32" t="s">
        <v>132</v>
      </c>
      <c r="G516" s="24">
        <v>765</v>
      </c>
      <c r="H516" s="200">
        <f t="shared" si="19"/>
        <v>0</v>
      </c>
      <c r="I516" s="976" t="s">
        <v>661</v>
      </c>
    </row>
    <row r="517" spans="1:9" s="27" customFormat="1" ht="15" customHeight="1" outlineLevel="1" x14ac:dyDescent="0.2">
      <c r="A517" s="28"/>
      <c r="B517" s="974"/>
      <c r="C517" s="29" t="s">
        <v>947</v>
      </c>
      <c r="D517" s="167" t="s">
        <v>948</v>
      </c>
      <c r="E517" s="35"/>
      <c r="F517" s="32" t="s">
        <v>132</v>
      </c>
      <c r="G517" s="24">
        <v>823</v>
      </c>
      <c r="H517" s="200">
        <f t="shared" si="19"/>
        <v>0</v>
      </c>
      <c r="I517" s="976" t="s">
        <v>661</v>
      </c>
    </row>
    <row r="518" spans="1:9" s="27" customFormat="1" ht="15" customHeight="1" outlineLevel="1" x14ac:dyDescent="0.2">
      <c r="A518" s="28"/>
      <c r="B518" s="974"/>
      <c r="C518" s="29" t="s">
        <v>949</v>
      </c>
      <c r="D518" s="167" t="s">
        <v>950</v>
      </c>
      <c r="E518" s="35"/>
      <c r="F518" s="32" t="s">
        <v>132</v>
      </c>
      <c r="G518" s="24">
        <v>823</v>
      </c>
      <c r="H518" s="200">
        <f t="shared" si="19"/>
        <v>0</v>
      </c>
      <c r="I518" s="976" t="s">
        <v>661</v>
      </c>
    </row>
    <row r="519" spans="1:9" s="27" customFormat="1" ht="15" customHeight="1" outlineLevel="1" x14ac:dyDescent="0.2">
      <c r="A519" s="28"/>
      <c r="B519" s="974"/>
      <c r="C519" s="29" t="s">
        <v>951</v>
      </c>
      <c r="D519" s="167" t="s">
        <v>952</v>
      </c>
      <c r="E519" s="35"/>
      <c r="F519" s="32" t="s">
        <v>132</v>
      </c>
      <c r="G519" s="24">
        <v>823</v>
      </c>
      <c r="H519" s="200">
        <f t="shared" si="19"/>
        <v>0</v>
      </c>
      <c r="I519" s="976" t="s">
        <v>661</v>
      </c>
    </row>
    <row r="520" spans="1:9" s="27" customFormat="1" ht="15" customHeight="1" outlineLevel="1" x14ac:dyDescent="0.2">
      <c r="A520" s="28"/>
      <c r="B520" s="974"/>
      <c r="C520" s="29" t="s">
        <v>953</v>
      </c>
      <c r="D520" s="167" t="s">
        <v>954</v>
      </c>
      <c r="E520" s="35"/>
      <c r="F520" s="32" t="s">
        <v>132</v>
      </c>
      <c r="G520" s="24">
        <v>823</v>
      </c>
      <c r="H520" s="200">
        <f t="shared" si="19"/>
        <v>0</v>
      </c>
      <c r="I520" s="976" t="s">
        <v>661</v>
      </c>
    </row>
    <row r="521" spans="1:9" s="27" customFormat="1" ht="15" customHeight="1" outlineLevel="1" x14ac:dyDescent="0.2">
      <c r="A521" s="28"/>
      <c r="B521" s="974"/>
      <c r="C521" s="29" t="s">
        <v>955</v>
      </c>
      <c r="D521" s="167" t="s">
        <v>956</v>
      </c>
      <c r="E521" s="35"/>
      <c r="F521" s="76" t="s">
        <v>132</v>
      </c>
      <c r="G521" s="24">
        <v>579</v>
      </c>
      <c r="H521" s="200">
        <f t="shared" si="19"/>
        <v>0</v>
      </c>
      <c r="I521" s="976" t="s">
        <v>661</v>
      </c>
    </row>
    <row r="522" spans="1:9" s="27" customFormat="1" ht="15" customHeight="1" outlineLevel="1" x14ac:dyDescent="0.2">
      <c r="A522" s="28"/>
      <c r="B522" s="974"/>
      <c r="C522" s="29" t="s">
        <v>957</v>
      </c>
      <c r="D522" s="167" t="s">
        <v>958</v>
      </c>
      <c r="E522" s="35"/>
      <c r="F522" s="76" t="s">
        <v>132</v>
      </c>
      <c r="G522" s="24">
        <v>579</v>
      </c>
      <c r="H522" s="200">
        <f t="shared" ref="H522:H585" si="20">B522*G522</f>
        <v>0</v>
      </c>
      <c r="I522" s="976" t="s">
        <v>661</v>
      </c>
    </row>
    <row r="523" spans="1:9" s="27" customFormat="1" ht="15" customHeight="1" outlineLevel="1" x14ac:dyDescent="0.2">
      <c r="A523" s="28"/>
      <c r="B523" s="974"/>
      <c r="C523" s="29" t="s">
        <v>959</v>
      </c>
      <c r="D523" s="167" t="s">
        <v>960</v>
      </c>
      <c r="E523" s="35"/>
      <c r="F523" s="76" t="s">
        <v>132</v>
      </c>
      <c r="G523" s="24">
        <v>579</v>
      </c>
      <c r="H523" s="200">
        <f t="shared" si="20"/>
        <v>0</v>
      </c>
      <c r="I523" s="976" t="s">
        <v>661</v>
      </c>
    </row>
    <row r="524" spans="1:9" s="27" customFormat="1" ht="15" customHeight="1" outlineLevel="1" x14ac:dyDescent="0.2">
      <c r="A524" s="28"/>
      <c r="B524" s="974"/>
      <c r="C524" s="29" t="s">
        <v>961</v>
      </c>
      <c r="D524" s="167" t="s">
        <v>962</v>
      </c>
      <c r="E524" s="35"/>
      <c r="F524" s="76" t="s">
        <v>132</v>
      </c>
      <c r="G524" s="24">
        <v>579</v>
      </c>
      <c r="H524" s="200">
        <f t="shared" si="20"/>
        <v>0</v>
      </c>
      <c r="I524" s="976" t="s">
        <v>661</v>
      </c>
    </row>
    <row r="525" spans="1:9" s="27" customFormat="1" ht="15" customHeight="1" outlineLevel="1" x14ac:dyDescent="0.2">
      <c r="A525" s="28"/>
      <c r="B525" s="974"/>
      <c r="C525" s="29" t="s">
        <v>963</v>
      </c>
      <c r="D525" s="167" t="s">
        <v>964</v>
      </c>
      <c r="E525" s="35"/>
      <c r="F525" s="76" t="s">
        <v>132</v>
      </c>
      <c r="G525" s="24">
        <v>639</v>
      </c>
      <c r="H525" s="200">
        <f t="shared" si="20"/>
        <v>0</v>
      </c>
      <c r="I525" s="976" t="s">
        <v>661</v>
      </c>
    </row>
    <row r="526" spans="1:9" s="27" customFormat="1" ht="15" customHeight="1" outlineLevel="1" x14ac:dyDescent="0.2">
      <c r="A526" s="28"/>
      <c r="B526" s="974"/>
      <c r="C526" s="29" t="s">
        <v>965</v>
      </c>
      <c r="D526" s="167" t="s">
        <v>966</v>
      </c>
      <c r="E526" s="35"/>
      <c r="F526" s="76" t="s">
        <v>132</v>
      </c>
      <c r="G526" s="24">
        <v>639</v>
      </c>
      <c r="H526" s="200">
        <f t="shared" si="20"/>
        <v>0</v>
      </c>
      <c r="I526" s="976" t="s">
        <v>661</v>
      </c>
    </row>
    <row r="527" spans="1:9" s="27" customFormat="1" ht="15" customHeight="1" outlineLevel="1" x14ac:dyDescent="0.2">
      <c r="A527" s="28"/>
      <c r="B527" s="974"/>
      <c r="C527" s="29" t="s">
        <v>967</v>
      </c>
      <c r="D527" s="167" t="s">
        <v>968</v>
      </c>
      <c r="E527" s="35"/>
      <c r="F527" s="76" t="s">
        <v>132</v>
      </c>
      <c r="G527" s="24">
        <v>639</v>
      </c>
      <c r="H527" s="200">
        <f t="shared" si="20"/>
        <v>0</v>
      </c>
      <c r="I527" s="976" t="s">
        <v>661</v>
      </c>
    </row>
    <row r="528" spans="1:9" s="27" customFormat="1" ht="15" customHeight="1" outlineLevel="1" x14ac:dyDescent="0.2">
      <c r="A528" s="28"/>
      <c r="B528" s="974"/>
      <c r="C528" s="29" t="s">
        <v>969</v>
      </c>
      <c r="D528" s="167" t="s">
        <v>970</v>
      </c>
      <c r="E528" s="35"/>
      <c r="F528" s="76" t="s">
        <v>132</v>
      </c>
      <c r="G528" s="24">
        <v>639</v>
      </c>
      <c r="H528" s="200">
        <f t="shared" si="20"/>
        <v>0</v>
      </c>
      <c r="I528" s="976" t="s">
        <v>661</v>
      </c>
    </row>
    <row r="529" spans="1:9" s="27" customFormat="1" ht="15" customHeight="1" outlineLevel="1" x14ac:dyDescent="0.2">
      <c r="A529" s="28"/>
      <c r="B529" s="974"/>
      <c r="C529" s="29" t="s">
        <v>971</v>
      </c>
      <c r="D529" s="167" t="s">
        <v>972</v>
      </c>
      <c r="E529" s="35"/>
      <c r="F529" s="32" t="s">
        <v>132</v>
      </c>
      <c r="G529" s="24">
        <v>820</v>
      </c>
      <c r="H529" s="200">
        <f t="shared" si="20"/>
        <v>0</v>
      </c>
      <c r="I529" s="976" t="s">
        <v>661</v>
      </c>
    </row>
    <row r="530" spans="1:9" s="27" customFormat="1" ht="15" customHeight="1" outlineLevel="1" x14ac:dyDescent="0.2">
      <c r="A530" s="28"/>
      <c r="B530" s="974"/>
      <c r="C530" s="29" t="s">
        <v>973</v>
      </c>
      <c r="D530" s="167" t="s">
        <v>974</v>
      </c>
      <c r="E530" s="35"/>
      <c r="F530" s="32" t="s">
        <v>132</v>
      </c>
      <c r="G530" s="24">
        <v>820</v>
      </c>
      <c r="H530" s="200">
        <f t="shared" si="20"/>
        <v>0</v>
      </c>
      <c r="I530" s="976" t="s">
        <v>661</v>
      </c>
    </row>
    <row r="531" spans="1:9" s="27" customFormat="1" ht="15" customHeight="1" outlineLevel="1" x14ac:dyDescent="0.2">
      <c r="A531" s="28"/>
      <c r="B531" s="974"/>
      <c r="C531" s="29" t="s">
        <v>975</v>
      </c>
      <c r="D531" s="167" t="s">
        <v>976</v>
      </c>
      <c r="E531" s="35"/>
      <c r="F531" s="32" t="s">
        <v>132</v>
      </c>
      <c r="G531" s="24">
        <v>820</v>
      </c>
      <c r="H531" s="200">
        <f t="shared" si="20"/>
        <v>0</v>
      </c>
      <c r="I531" s="976" t="s">
        <v>661</v>
      </c>
    </row>
    <row r="532" spans="1:9" s="27" customFormat="1" ht="15" customHeight="1" outlineLevel="1" x14ac:dyDescent="0.2">
      <c r="A532" s="28"/>
      <c r="B532" s="974"/>
      <c r="C532" s="29" t="s">
        <v>977</v>
      </c>
      <c r="D532" s="167" t="s">
        <v>978</v>
      </c>
      <c r="E532" s="35"/>
      <c r="F532" s="32" t="s">
        <v>132</v>
      </c>
      <c r="G532" s="24">
        <v>820</v>
      </c>
      <c r="H532" s="200">
        <f t="shared" si="20"/>
        <v>0</v>
      </c>
      <c r="I532" s="976" t="s">
        <v>661</v>
      </c>
    </row>
    <row r="533" spans="1:9" s="27" customFormat="1" ht="15" customHeight="1" outlineLevel="1" x14ac:dyDescent="0.2">
      <c r="A533" s="28"/>
      <c r="B533" s="974"/>
      <c r="C533" s="29" t="s">
        <v>979</v>
      </c>
      <c r="D533" s="167" t="s">
        <v>980</v>
      </c>
      <c r="E533" s="35"/>
      <c r="F533" s="32" t="s">
        <v>132</v>
      </c>
      <c r="G533" s="24">
        <v>878</v>
      </c>
      <c r="H533" s="200">
        <f t="shared" si="20"/>
        <v>0</v>
      </c>
      <c r="I533" s="976" t="s">
        <v>661</v>
      </c>
    </row>
    <row r="534" spans="1:9" s="27" customFormat="1" ht="15" customHeight="1" outlineLevel="1" x14ac:dyDescent="0.2">
      <c r="A534" s="28"/>
      <c r="B534" s="974"/>
      <c r="C534" s="29" t="s">
        <v>981</v>
      </c>
      <c r="D534" s="167" t="s">
        <v>982</v>
      </c>
      <c r="E534" s="35"/>
      <c r="F534" s="32" t="s">
        <v>132</v>
      </c>
      <c r="G534" s="24">
        <v>878</v>
      </c>
      <c r="H534" s="200">
        <f t="shared" si="20"/>
        <v>0</v>
      </c>
      <c r="I534" s="976" t="s">
        <v>661</v>
      </c>
    </row>
    <row r="535" spans="1:9" s="27" customFormat="1" ht="15" customHeight="1" outlineLevel="1" x14ac:dyDescent="0.2">
      <c r="A535" s="28"/>
      <c r="B535" s="974"/>
      <c r="C535" s="29" t="s">
        <v>983</v>
      </c>
      <c r="D535" s="167" t="s">
        <v>984</v>
      </c>
      <c r="E535" s="35"/>
      <c r="F535" s="32" t="s">
        <v>132</v>
      </c>
      <c r="G535" s="24">
        <v>878</v>
      </c>
      <c r="H535" s="200">
        <f t="shared" si="20"/>
        <v>0</v>
      </c>
      <c r="I535" s="976" t="s">
        <v>661</v>
      </c>
    </row>
    <row r="536" spans="1:9" s="27" customFormat="1" ht="15" customHeight="1" outlineLevel="1" x14ac:dyDescent="0.2">
      <c r="A536" s="28"/>
      <c r="B536" s="974"/>
      <c r="C536" s="29" t="s">
        <v>985</v>
      </c>
      <c r="D536" s="167" t="s">
        <v>986</v>
      </c>
      <c r="E536" s="35"/>
      <c r="F536" s="32" t="s">
        <v>132</v>
      </c>
      <c r="G536" s="24">
        <v>878</v>
      </c>
      <c r="H536" s="200">
        <f t="shared" si="20"/>
        <v>0</v>
      </c>
      <c r="I536" s="976" t="s">
        <v>661</v>
      </c>
    </row>
    <row r="537" spans="1:9" s="27" customFormat="1" ht="15" customHeight="1" outlineLevel="1" x14ac:dyDescent="0.2">
      <c r="A537" s="28"/>
      <c r="B537" s="974"/>
      <c r="C537" s="29" t="s">
        <v>987</v>
      </c>
      <c r="D537" s="167" t="s">
        <v>988</v>
      </c>
      <c r="E537" s="35"/>
      <c r="F537" s="76" t="s">
        <v>132</v>
      </c>
      <c r="G537" s="24">
        <v>643</v>
      </c>
      <c r="H537" s="200">
        <f t="shared" si="20"/>
        <v>0</v>
      </c>
      <c r="I537" s="976" t="s">
        <v>661</v>
      </c>
    </row>
    <row r="538" spans="1:9" s="27" customFormat="1" ht="15" customHeight="1" outlineLevel="1" x14ac:dyDescent="0.2">
      <c r="A538" s="28"/>
      <c r="B538" s="974"/>
      <c r="C538" s="29" t="s">
        <v>989</v>
      </c>
      <c r="D538" s="167" t="s">
        <v>990</v>
      </c>
      <c r="E538" s="35"/>
      <c r="F538" s="76" t="s">
        <v>132</v>
      </c>
      <c r="G538" s="24">
        <v>643</v>
      </c>
      <c r="H538" s="200">
        <f t="shared" si="20"/>
        <v>0</v>
      </c>
      <c r="I538" s="976" t="s">
        <v>661</v>
      </c>
    </row>
    <row r="539" spans="1:9" s="27" customFormat="1" ht="15" customHeight="1" outlineLevel="1" x14ac:dyDescent="0.2">
      <c r="A539" s="28"/>
      <c r="B539" s="974"/>
      <c r="C539" s="29" t="s">
        <v>991</v>
      </c>
      <c r="D539" s="167" t="s">
        <v>992</v>
      </c>
      <c r="E539" s="35"/>
      <c r="F539" s="76" t="s">
        <v>132</v>
      </c>
      <c r="G539" s="24">
        <v>643</v>
      </c>
      <c r="H539" s="200">
        <f t="shared" si="20"/>
        <v>0</v>
      </c>
      <c r="I539" s="976" t="s">
        <v>661</v>
      </c>
    </row>
    <row r="540" spans="1:9" s="27" customFormat="1" ht="15" customHeight="1" outlineLevel="1" x14ac:dyDescent="0.2">
      <c r="A540" s="28"/>
      <c r="B540" s="974"/>
      <c r="C540" s="29" t="s">
        <v>993</v>
      </c>
      <c r="D540" s="167" t="s">
        <v>994</v>
      </c>
      <c r="E540" s="35"/>
      <c r="F540" s="76" t="s">
        <v>132</v>
      </c>
      <c r="G540" s="24">
        <v>643</v>
      </c>
      <c r="H540" s="200">
        <f t="shared" si="20"/>
        <v>0</v>
      </c>
      <c r="I540" s="976" t="s">
        <v>661</v>
      </c>
    </row>
    <row r="541" spans="1:9" s="27" customFormat="1" ht="15" customHeight="1" outlineLevel="1" x14ac:dyDescent="0.2">
      <c r="A541" s="28"/>
      <c r="B541" s="974"/>
      <c r="C541" s="29" t="s">
        <v>995</v>
      </c>
      <c r="D541" s="167" t="s">
        <v>996</v>
      </c>
      <c r="E541" s="35"/>
      <c r="F541" s="76" t="s">
        <v>132</v>
      </c>
      <c r="G541" s="24">
        <v>701</v>
      </c>
      <c r="H541" s="200">
        <f t="shared" si="20"/>
        <v>0</v>
      </c>
      <c r="I541" s="976" t="s">
        <v>661</v>
      </c>
    </row>
    <row r="542" spans="1:9" s="27" customFormat="1" ht="15" customHeight="1" outlineLevel="1" x14ac:dyDescent="0.2">
      <c r="A542" s="28"/>
      <c r="B542" s="974"/>
      <c r="C542" s="29" t="s">
        <v>997</v>
      </c>
      <c r="D542" s="167" t="s">
        <v>998</v>
      </c>
      <c r="E542" s="35"/>
      <c r="F542" s="76" t="s">
        <v>132</v>
      </c>
      <c r="G542" s="24">
        <v>701</v>
      </c>
      <c r="H542" s="200">
        <f t="shared" si="20"/>
        <v>0</v>
      </c>
      <c r="I542" s="976" t="s">
        <v>661</v>
      </c>
    </row>
    <row r="543" spans="1:9" s="27" customFormat="1" ht="15" customHeight="1" outlineLevel="1" x14ac:dyDescent="0.2">
      <c r="A543" s="28"/>
      <c r="B543" s="974"/>
      <c r="C543" s="29" t="s">
        <v>999</v>
      </c>
      <c r="D543" s="167" t="s">
        <v>1000</v>
      </c>
      <c r="E543" s="35"/>
      <c r="F543" s="76" t="s">
        <v>132</v>
      </c>
      <c r="G543" s="24">
        <v>701</v>
      </c>
      <c r="H543" s="200">
        <f t="shared" si="20"/>
        <v>0</v>
      </c>
      <c r="I543" s="976" t="s">
        <v>661</v>
      </c>
    </row>
    <row r="544" spans="1:9" s="27" customFormat="1" ht="15" customHeight="1" outlineLevel="1" x14ac:dyDescent="0.2">
      <c r="A544" s="28"/>
      <c r="B544" s="974"/>
      <c r="C544" s="29" t="s">
        <v>1001</v>
      </c>
      <c r="D544" s="167" t="s">
        <v>1002</v>
      </c>
      <c r="E544" s="35"/>
      <c r="F544" s="76" t="s">
        <v>132</v>
      </c>
      <c r="G544" s="24">
        <v>701</v>
      </c>
      <c r="H544" s="200">
        <f t="shared" si="20"/>
        <v>0</v>
      </c>
      <c r="I544" s="976" t="s">
        <v>661</v>
      </c>
    </row>
    <row r="545" spans="1:9" s="27" customFormat="1" ht="15" customHeight="1" outlineLevel="1" x14ac:dyDescent="0.2">
      <c r="A545" s="28"/>
      <c r="B545" s="974"/>
      <c r="C545" s="29" t="s">
        <v>1003</v>
      </c>
      <c r="D545" s="201" t="s">
        <v>1004</v>
      </c>
      <c r="E545" s="31"/>
      <c r="F545" s="76" t="s">
        <v>132</v>
      </c>
      <c r="G545" s="24">
        <v>808</v>
      </c>
      <c r="H545" s="200">
        <f t="shared" si="20"/>
        <v>0</v>
      </c>
      <c r="I545" s="976" t="s">
        <v>661</v>
      </c>
    </row>
    <row r="546" spans="1:9" s="27" customFormat="1" ht="15" customHeight="1" outlineLevel="1" x14ac:dyDescent="0.2">
      <c r="A546" s="28"/>
      <c r="B546" s="974"/>
      <c r="C546" s="29" t="s">
        <v>1005</v>
      </c>
      <c r="D546" s="201" t="s">
        <v>1006</v>
      </c>
      <c r="E546" s="31"/>
      <c r="F546" s="32" t="s">
        <v>132</v>
      </c>
      <c r="G546" s="24">
        <v>808</v>
      </c>
      <c r="H546" s="200">
        <f t="shared" si="20"/>
        <v>0</v>
      </c>
      <c r="I546" s="976" t="s">
        <v>661</v>
      </c>
    </row>
    <row r="547" spans="1:9" s="27" customFormat="1" ht="15" customHeight="1" outlineLevel="1" x14ac:dyDescent="0.2">
      <c r="A547" s="28"/>
      <c r="B547" s="974"/>
      <c r="C547" s="29" t="s">
        <v>1007</v>
      </c>
      <c r="D547" s="201" t="s">
        <v>1008</v>
      </c>
      <c r="E547" s="31"/>
      <c r="F547" s="32" t="s">
        <v>132</v>
      </c>
      <c r="G547" s="24">
        <v>808</v>
      </c>
      <c r="H547" s="200">
        <f t="shared" si="20"/>
        <v>0</v>
      </c>
      <c r="I547" s="976" t="s">
        <v>661</v>
      </c>
    </row>
    <row r="548" spans="1:9" s="27" customFormat="1" ht="15" customHeight="1" outlineLevel="1" x14ac:dyDescent="0.2">
      <c r="A548" s="28"/>
      <c r="B548" s="974"/>
      <c r="C548" s="29" t="s">
        <v>1009</v>
      </c>
      <c r="D548" s="201" t="s">
        <v>1010</v>
      </c>
      <c r="E548" s="31"/>
      <c r="F548" s="76" t="s">
        <v>132</v>
      </c>
      <c r="G548" s="24">
        <v>808</v>
      </c>
      <c r="H548" s="200">
        <f t="shared" si="20"/>
        <v>0</v>
      </c>
      <c r="I548" s="976" t="s">
        <v>661</v>
      </c>
    </row>
    <row r="549" spans="1:9" s="27" customFormat="1" ht="15" customHeight="1" outlineLevel="1" x14ac:dyDescent="0.2">
      <c r="A549" s="28"/>
      <c r="B549" s="974"/>
      <c r="C549" s="29" t="s">
        <v>1011</v>
      </c>
      <c r="D549" s="201" t="s">
        <v>1012</v>
      </c>
      <c r="E549" s="31"/>
      <c r="F549" s="32" t="s">
        <v>132</v>
      </c>
      <c r="G549" s="24">
        <v>868</v>
      </c>
      <c r="H549" s="200">
        <f t="shared" si="20"/>
        <v>0</v>
      </c>
      <c r="I549" s="976" t="s">
        <v>661</v>
      </c>
    </row>
    <row r="550" spans="1:9" s="27" customFormat="1" ht="15" customHeight="1" outlineLevel="1" x14ac:dyDescent="0.2">
      <c r="A550" s="28"/>
      <c r="B550" s="974"/>
      <c r="C550" s="29" t="s">
        <v>1013</v>
      </c>
      <c r="D550" s="201" t="s">
        <v>1014</v>
      </c>
      <c r="E550" s="31"/>
      <c r="F550" s="32" t="s">
        <v>132</v>
      </c>
      <c r="G550" s="24">
        <v>868</v>
      </c>
      <c r="H550" s="200">
        <f t="shared" si="20"/>
        <v>0</v>
      </c>
      <c r="I550" s="976" t="s">
        <v>661</v>
      </c>
    </row>
    <row r="551" spans="1:9" s="27" customFormat="1" ht="15" customHeight="1" outlineLevel="1" x14ac:dyDescent="0.2">
      <c r="A551" s="28"/>
      <c r="B551" s="974"/>
      <c r="C551" s="29" t="s">
        <v>1015</v>
      </c>
      <c r="D551" s="201" t="s">
        <v>1016</v>
      </c>
      <c r="E551" s="31"/>
      <c r="F551" s="32" t="s">
        <v>132</v>
      </c>
      <c r="G551" s="24">
        <v>868</v>
      </c>
      <c r="H551" s="200">
        <f t="shared" si="20"/>
        <v>0</v>
      </c>
      <c r="I551" s="976" t="s">
        <v>661</v>
      </c>
    </row>
    <row r="552" spans="1:9" s="27" customFormat="1" ht="15" customHeight="1" outlineLevel="1" x14ac:dyDescent="0.2">
      <c r="A552" s="28"/>
      <c r="B552" s="974"/>
      <c r="C552" s="29" t="s">
        <v>1017</v>
      </c>
      <c r="D552" s="201" t="s">
        <v>1018</v>
      </c>
      <c r="E552" s="31"/>
      <c r="F552" s="32" t="s">
        <v>132</v>
      </c>
      <c r="G552" s="24">
        <v>868</v>
      </c>
      <c r="H552" s="200">
        <f t="shared" si="20"/>
        <v>0</v>
      </c>
      <c r="I552" s="976" t="s">
        <v>661</v>
      </c>
    </row>
    <row r="553" spans="1:9" s="27" customFormat="1" ht="15" customHeight="1" outlineLevel="1" x14ac:dyDescent="0.2">
      <c r="A553" s="28"/>
      <c r="B553" s="974"/>
      <c r="C553" s="29" t="s">
        <v>1019</v>
      </c>
      <c r="D553" s="201" t="s">
        <v>1020</v>
      </c>
      <c r="E553" s="31"/>
      <c r="F553" s="32" t="s">
        <v>132</v>
      </c>
      <c r="G553" s="24">
        <v>728</v>
      </c>
      <c r="H553" s="200">
        <f t="shared" si="20"/>
        <v>0</v>
      </c>
      <c r="I553" s="976" t="s">
        <v>661</v>
      </c>
    </row>
    <row r="554" spans="1:9" s="27" customFormat="1" ht="15" customHeight="1" outlineLevel="1" x14ac:dyDescent="0.2">
      <c r="A554" s="28"/>
      <c r="B554" s="974"/>
      <c r="C554" s="29" t="s">
        <v>1021</v>
      </c>
      <c r="D554" s="201" t="s">
        <v>1022</v>
      </c>
      <c r="E554" s="31"/>
      <c r="F554" s="32" t="s">
        <v>132</v>
      </c>
      <c r="G554" s="24">
        <v>728</v>
      </c>
      <c r="H554" s="200">
        <f t="shared" si="20"/>
        <v>0</v>
      </c>
      <c r="I554" s="976" t="s">
        <v>661</v>
      </c>
    </row>
    <row r="555" spans="1:9" s="27" customFormat="1" ht="15" customHeight="1" outlineLevel="1" x14ac:dyDescent="0.2">
      <c r="A555" s="28"/>
      <c r="B555" s="974"/>
      <c r="C555" s="29" t="s">
        <v>1023</v>
      </c>
      <c r="D555" s="201" t="s">
        <v>1024</v>
      </c>
      <c r="E555" s="31"/>
      <c r="F555" s="32" t="s">
        <v>132</v>
      </c>
      <c r="G555" s="24">
        <v>728</v>
      </c>
      <c r="H555" s="200">
        <f t="shared" si="20"/>
        <v>0</v>
      </c>
      <c r="I555" s="976" t="s">
        <v>661</v>
      </c>
    </row>
    <row r="556" spans="1:9" s="27" customFormat="1" ht="15" customHeight="1" outlineLevel="1" x14ac:dyDescent="0.2">
      <c r="A556" s="28"/>
      <c r="B556" s="974"/>
      <c r="C556" s="29" t="s">
        <v>1025</v>
      </c>
      <c r="D556" s="201" t="s">
        <v>1026</v>
      </c>
      <c r="E556" s="31"/>
      <c r="F556" s="32" t="s">
        <v>132</v>
      </c>
      <c r="G556" s="24">
        <v>728</v>
      </c>
      <c r="H556" s="200">
        <f t="shared" si="20"/>
        <v>0</v>
      </c>
      <c r="I556" s="976" t="s">
        <v>661</v>
      </c>
    </row>
    <row r="557" spans="1:9" s="27" customFormat="1" ht="15" customHeight="1" outlineLevel="1" x14ac:dyDescent="0.2">
      <c r="A557" s="28"/>
      <c r="B557" s="974"/>
      <c r="C557" s="29" t="s">
        <v>1027</v>
      </c>
      <c r="D557" s="201" t="s">
        <v>1028</v>
      </c>
      <c r="E557" s="31"/>
      <c r="F557" s="32" t="s">
        <v>132</v>
      </c>
      <c r="G557" s="24">
        <v>784</v>
      </c>
      <c r="H557" s="200">
        <f t="shared" si="20"/>
        <v>0</v>
      </c>
      <c r="I557" s="976" t="s">
        <v>661</v>
      </c>
    </row>
    <row r="558" spans="1:9" s="27" customFormat="1" ht="15" customHeight="1" outlineLevel="1" x14ac:dyDescent="0.2">
      <c r="A558" s="28"/>
      <c r="B558" s="974"/>
      <c r="C558" s="29" t="s">
        <v>1029</v>
      </c>
      <c r="D558" s="201" t="s">
        <v>1030</v>
      </c>
      <c r="E558" s="31"/>
      <c r="F558" s="32" t="s">
        <v>132</v>
      </c>
      <c r="G558" s="24">
        <v>784</v>
      </c>
      <c r="H558" s="200">
        <f t="shared" si="20"/>
        <v>0</v>
      </c>
      <c r="I558" s="976" t="s">
        <v>661</v>
      </c>
    </row>
    <row r="559" spans="1:9" s="27" customFormat="1" ht="15" customHeight="1" outlineLevel="1" x14ac:dyDescent="0.2">
      <c r="A559" s="28"/>
      <c r="B559" s="974"/>
      <c r="C559" s="29" t="s">
        <v>1031</v>
      </c>
      <c r="D559" s="201" t="s">
        <v>1032</v>
      </c>
      <c r="E559" s="31"/>
      <c r="F559" s="32" t="s">
        <v>132</v>
      </c>
      <c r="G559" s="24">
        <v>784</v>
      </c>
      <c r="H559" s="200">
        <f t="shared" si="20"/>
        <v>0</v>
      </c>
      <c r="I559" s="976" t="s">
        <v>661</v>
      </c>
    </row>
    <row r="560" spans="1:9" s="27" customFormat="1" ht="15" customHeight="1" outlineLevel="1" x14ac:dyDescent="0.2">
      <c r="A560" s="28"/>
      <c r="B560" s="974"/>
      <c r="C560" s="29" t="s">
        <v>1033</v>
      </c>
      <c r="D560" s="201" t="s">
        <v>1034</v>
      </c>
      <c r="E560" s="31"/>
      <c r="F560" s="32" t="s">
        <v>132</v>
      </c>
      <c r="G560" s="24">
        <v>784</v>
      </c>
      <c r="H560" s="200">
        <f t="shared" si="20"/>
        <v>0</v>
      </c>
      <c r="I560" s="976" t="s">
        <v>661</v>
      </c>
    </row>
    <row r="561" spans="1:9" s="27" customFormat="1" ht="15" customHeight="1" outlineLevel="1" x14ac:dyDescent="0.2">
      <c r="A561" s="28"/>
      <c r="B561" s="974"/>
      <c r="C561" s="29" t="s">
        <v>1035</v>
      </c>
      <c r="D561" s="201" t="s">
        <v>1036</v>
      </c>
      <c r="E561" s="31"/>
      <c r="F561" s="32" t="s">
        <v>132</v>
      </c>
      <c r="G561" s="24">
        <v>770</v>
      </c>
      <c r="H561" s="200">
        <f t="shared" si="20"/>
        <v>0</v>
      </c>
      <c r="I561" s="976" t="s">
        <v>661</v>
      </c>
    </row>
    <row r="562" spans="1:9" s="27" customFormat="1" ht="15" customHeight="1" outlineLevel="1" x14ac:dyDescent="0.2">
      <c r="A562" s="28"/>
      <c r="B562" s="974"/>
      <c r="C562" s="29" t="s">
        <v>1037</v>
      </c>
      <c r="D562" s="201" t="s">
        <v>1038</v>
      </c>
      <c r="E562" s="31"/>
      <c r="F562" s="32" t="s">
        <v>132</v>
      </c>
      <c r="G562" s="24">
        <v>770</v>
      </c>
      <c r="H562" s="200">
        <f t="shared" si="20"/>
        <v>0</v>
      </c>
      <c r="I562" s="976" t="s">
        <v>661</v>
      </c>
    </row>
    <row r="563" spans="1:9" s="27" customFormat="1" ht="15" customHeight="1" outlineLevel="1" x14ac:dyDescent="0.2">
      <c r="A563" s="28"/>
      <c r="B563" s="974"/>
      <c r="C563" s="29" t="s">
        <v>1039</v>
      </c>
      <c r="D563" s="201" t="s">
        <v>1040</v>
      </c>
      <c r="E563" s="31"/>
      <c r="F563" s="32" t="s">
        <v>132</v>
      </c>
      <c r="G563" s="24">
        <v>770</v>
      </c>
      <c r="H563" s="200">
        <f t="shared" si="20"/>
        <v>0</v>
      </c>
      <c r="I563" s="976" t="s">
        <v>661</v>
      </c>
    </row>
    <row r="564" spans="1:9" s="27" customFormat="1" ht="15" customHeight="1" outlineLevel="1" x14ac:dyDescent="0.2">
      <c r="A564" s="28"/>
      <c r="B564" s="974"/>
      <c r="C564" s="29" t="s">
        <v>1041</v>
      </c>
      <c r="D564" s="201" t="s">
        <v>1042</v>
      </c>
      <c r="E564" s="31"/>
      <c r="F564" s="32" t="s">
        <v>132</v>
      </c>
      <c r="G564" s="24">
        <v>770</v>
      </c>
      <c r="H564" s="200">
        <f t="shared" si="20"/>
        <v>0</v>
      </c>
      <c r="I564" s="976" t="s">
        <v>661</v>
      </c>
    </row>
    <row r="565" spans="1:9" s="27" customFormat="1" ht="15" customHeight="1" outlineLevel="1" x14ac:dyDescent="0.2">
      <c r="A565" s="28"/>
      <c r="B565" s="974"/>
      <c r="C565" s="29" t="s">
        <v>1043</v>
      </c>
      <c r="D565" s="201" t="s">
        <v>1044</v>
      </c>
      <c r="E565" s="31"/>
      <c r="F565" s="32" t="s">
        <v>132</v>
      </c>
      <c r="G565" s="24">
        <v>826</v>
      </c>
      <c r="H565" s="200">
        <f t="shared" si="20"/>
        <v>0</v>
      </c>
      <c r="I565" s="976" t="s">
        <v>661</v>
      </c>
    </row>
    <row r="566" spans="1:9" s="27" customFormat="1" ht="15" customHeight="1" outlineLevel="1" x14ac:dyDescent="0.2">
      <c r="A566" s="28"/>
      <c r="B566" s="974"/>
      <c r="C566" s="29" t="s">
        <v>1045</v>
      </c>
      <c r="D566" s="201" t="s">
        <v>1046</v>
      </c>
      <c r="E566" s="31"/>
      <c r="F566" s="32" t="s">
        <v>132</v>
      </c>
      <c r="G566" s="24">
        <v>826</v>
      </c>
      <c r="H566" s="200">
        <f t="shared" si="20"/>
        <v>0</v>
      </c>
      <c r="I566" s="976" t="s">
        <v>661</v>
      </c>
    </row>
    <row r="567" spans="1:9" s="27" customFormat="1" ht="15" customHeight="1" outlineLevel="1" x14ac:dyDescent="0.2">
      <c r="A567" s="28"/>
      <c r="B567" s="974"/>
      <c r="C567" s="29" t="s">
        <v>1047</v>
      </c>
      <c r="D567" s="201" t="s">
        <v>1048</v>
      </c>
      <c r="E567" s="31"/>
      <c r="F567" s="32" t="s">
        <v>132</v>
      </c>
      <c r="G567" s="24">
        <v>826</v>
      </c>
      <c r="H567" s="200">
        <f t="shared" si="20"/>
        <v>0</v>
      </c>
      <c r="I567" s="976" t="s">
        <v>661</v>
      </c>
    </row>
    <row r="568" spans="1:9" s="27" customFormat="1" ht="15" customHeight="1" outlineLevel="1" x14ac:dyDescent="0.2">
      <c r="A568" s="28"/>
      <c r="B568" s="974"/>
      <c r="C568" s="29" t="s">
        <v>1049</v>
      </c>
      <c r="D568" s="201" t="s">
        <v>1050</v>
      </c>
      <c r="E568" s="31"/>
      <c r="F568" s="32" t="s">
        <v>132</v>
      </c>
      <c r="G568" s="24">
        <v>826</v>
      </c>
      <c r="H568" s="200">
        <f t="shared" si="20"/>
        <v>0</v>
      </c>
      <c r="I568" s="976" t="s">
        <v>661</v>
      </c>
    </row>
    <row r="569" spans="1:9" s="27" customFormat="1" ht="15" customHeight="1" outlineLevel="1" x14ac:dyDescent="0.2">
      <c r="A569" s="28"/>
      <c r="B569" s="974"/>
      <c r="C569" s="29" t="s">
        <v>1051</v>
      </c>
      <c r="D569" s="201" t="s">
        <v>1052</v>
      </c>
      <c r="E569" s="31"/>
      <c r="F569" s="32" t="s">
        <v>132</v>
      </c>
      <c r="G569" s="24">
        <v>728</v>
      </c>
      <c r="H569" s="200">
        <f t="shared" si="20"/>
        <v>0</v>
      </c>
      <c r="I569" s="976" t="s">
        <v>661</v>
      </c>
    </row>
    <row r="570" spans="1:9" s="27" customFormat="1" ht="15" customHeight="1" outlineLevel="1" x14ac:dyDescent="0.2">
      <c r="A570" s="28"/>
      <c r="B570" s="974"/>
      <c r="C570" s="29" t="s">
        <v>1053</v>
      </c>
      <c r="D570" s="201" t="s">
        <v>1054</v>
      </c>
      <c r="E570" s="31"/>
      <c r="F570" s="32" t="s">
        <v>132</v>
      </c>
      <c r="G570" s="24">
        <v>728</v>
      </c>
      <c r="H570" s="200">
        <f t="shared" si="20"/>
        <v>0</v>
      </c>
      <c r="I570" s="976" t="s">
        <v>661</v>
      </c>
    </row>
    <row r="571" spans="1:9" s="27" customFormat="1" ht="15" customHeight="1" outlineLevel="1" x14ac:dyDescent="0.2">
      <c r="A571" s="28"/>
      <c r="B571" s="974"/>
      <c r="C571" s="29" t="s">
        <v>1055</v>
      </c>
      <c r="D571" s="201" t="s">
        <v>1056</v>
      </c>
      <c r="E571" s="31"/>
      <c r="F571" s="32" t="s">
        <v>132</v>
      </c>
      <c r="G571" s="24">
        <v>728</v>
      </c>
      <c r="H571" s="200">
        <f t="shared" si="20"/>
        <v>0</v>
      </c>
      <c r="I571" s="976" t="s">
        <v>661</v>
      </c>
    </row>
    <row r="572" spans="1:9" s="27" customFormat="1" ht="15" customHeight="1" outlineLevel="1" x14ac:dyDescent="0.2">
      <c r="A572" s="28"/>
      <c r="B572" s="974"/>
      <c r="C572" s="29" t="s">
        <v>1057</v>
      </c>
      <c r="D572" s="201" t="s">
        <v>1058</v>
      </c>
      <c r="E572" s="31"/>
      <c r="F572" s="32" t="s">
        <v>132</v>
      </c>
      <c r="G572" s="24">
        <v>728</v>
      </c>
      <c r="H572" s="200">
        <f t="shared" si="20"/>
        <v>0</v>
      </c>
      <c r="I572" s="976" t="s">
        <v>661</v>
      </c>
    </row>
    <row r="573" spans="1:9" s="27" customFormat="1" ht="15" customHeight="1" outlineLevel="1" x14ac:dyDescent="0.2">
      <c r="A573" s="28"/>
      <c r="B573" s="974"/>
      <c r="C573" s="29" t="s">
        <v>1059</v>
      </c>
      <c r="D573" s="201" t="s">
        <v>1060</v>
      </c>
      <c r="E573" s="31"/>
      <c r="F573" s="32" t="s">
        <v>132</v>
      </c>
      <c r="G573" s="24">
        <v>784</v>
      </c>
      <c r="H573" s="200">
        <f t="shared" si="20"/>
        <v>0</v>
      </c>
      <c r="I573" s="976" t="s">
        <v>661</v>
      </c>
    </row>
    <row r="574" spans="1:9" s="27" customFormat="1" ht="15" customHeight="1" outlineLevel="1" x14ac:dyDescent="0.2">
      <c r="A574" s="28"/>
      <c r="B574" s="974"/>
      <c r="C574" s="29" t="s">
        <v>1061</v>
      </c>
      <c r="D574" s="201" t="s">
        <v>1062</v>
      </c>
      <c r="E574" s="31"/>
      <c r="F574" s="32" t="s">
        <v>132</v>
      </c>
      <c r="G574" s="24">
        <v>784</v>
      </c>
      <c r="H574" s="200">
        <f t="shared" si="20"/>
        <v>0</v>
      </c>
      <c r="I574" s="976" t="s">
        <v>661</v>
      </c>
    </row>
    <row r="575" spans="1:9" s="27" customFormat="1" ht="15" customHeight="1" outlineLevel="1" x14ac:dyDescent="0.2">
      <c r="A575" s="28"/>
      <c r="B575" s="974"/>
      <c r="C575" s="29" t="s">
        <v>1063</v>
      </c>
      <c r="D575" s="201" t="s">
        <v>1064</v>
      </c>
      <c r="E575" s="31"/>
      <c r="F575" s="32" t="s">
        <v>132</v>
      </c>
      <c r="G575" s="24">
        <v>784</v>
      </c>
      <c r="H575" s="200">
        <f t="shared" si="20"/>
        <v>0</v>
      </c>
      <c r="I575" s="976" t="s">
        <v>661</v>
      </c>
    </row>
    <row r="576" spans="1:9" s="27" customFormat="1" ht="15" customHeight="1" outlineLevel="1" x14ac:dyDescent="0.2">
      <c r="A576" s="28"/>
      <c r="B576" s="974"/>
      <c r="C576" s="29" t="s">
        <v>1065</v>
      </c>
      <c r="D576" s="201" t="s">
        <v>1066</v>
      </c>
      <c r="E576" s="31"/>
      <c r="F576" s="32" t="s">
        <v>132</v>
      </c>
      <c r="G576" s="24">
        <v>784</v>
      </c>
      <c r="H576" s="200">
        <f t="shared" si="20"/>
        <v>0</v>
      </c>
      <c r="I576" s="976" t="s">
        <v>661</v>
      </c>
    </row>
    <row r="577" spans="1:9" s="27" customFormat="1" ht="15" customHeight="1" outlineLevel="1" x14ac:dyDescent="0.2">
      <c r="A577" s="28"/>
      <c r="B577" s="974"/>
      <c r="C577" s="29" t="s">
        <v>1067</v>
      </c>
      <c r="D577" s="201" t="s">
        <v>1068</v>
      </c>
      <c r="E577" s="31"/>
      <c r="F577" s="32" t="s">
        <v>132</v>
      </c>
      <c r="G577" s="24">
        <v>770</v>
      </c>
      <c r="H577" s="200">
        <f t="shared" si="20"/>
        <v>0</v>
      </c>
      <c r="I577" s="976" t="s">
        <v>661</v>
      </c>
    </row>
    <row r="578" spans="1:9" s="27" customFormat="1" ht="15" customHeight="1" outlineLevel="1" x14ac:dyDescent="0.2">
      <c r="A578" s="28"/>
      <c r="B578" s="974"/>
      <c r="C578" s="29" t="s">
        <v>1069</v>
      </c>
      <c r="D578" s="201" t="s">
        <v>1070</v>
      </c>
      <c r="E578" s="31"/>
      <c r="F578" s="32" t="s">
        <v>132</v>
      </c>
      <c r="G578" s="24">
        <v>770</v>
      </c>
      <c r="H578" s="200">
        <f t="shared" si="20"/>
        <v>0</v>
      </c>
      <c r="I578" s="976" t="s">
        <v>661</v>
      </c>
    </row>
    <row r="579" spans="1:9" s="27" customFormat="1" ht="15" customHeight="1" outlineLevel="1" x14ac:dyDescent="0.2">
      <c r="A579" s="28"/>
      <c r="B579" s="974"/>
      <c r="C579" s="29" t="s">
        <v>1071</v>
      </c>
      <c r="D579" s="201" t="s">
        <v>1072</v>
      </c>
      <c r="E579" s="31"/>
      <c r="F579" s="32" t="s">
        <v>132</v>
      </c>
      <c r="G579" s="24">
        <v>770</v>
      </c>
      <c r="H579" s="200">
        <f t="shared" si="20"/>
        <v>0</v>
      </c>
      <c r="I579" s="976" t="s">
        <v>661</v>
      </c>
    </row>
    <row r="580" spans="1:9" s="27" customFormat="1" ht="15" customHeight="1" outlineLevel="1" x14ac:dyDescent="0.2">
      <c r="A580" s="28"/>
      <c r="B580" s="974"/>
      <c r="C580" s="29" t="s">
        <v>1073</v>
      </c>
      <c r="D580" s="201" t="s">
        <v>1074</v>
      </c>
      <c r="E580" s="31"/>
      <c r="F580" s="32" t="s">
        <v>132</v>
      </c>
      <c r="G580" s="24">
        <v>770</v>
      </c>
      <c r="H580" s="200">
        <f t="shared" si="20"/>
        <v>0</v>
      </c>
      <c r="I580" s="976" t="s">
        <v>661</v>
      </c>
    </row>
    <row r="581" spans="1:9" s="27" customFormat="1" ht="15" customHeight="1" outlineLevel="1" x14ac:dyDescent="0.2">
      <c r="A581" s="28"/>
      <c r="B581" s="974"/>
      <c r="C581" s="29" t="s">
        <v>1075</v>
      </c>
      <c r="D581" s="201" t="s">
        <v>1076</v>
      </c>
      <c r="E581" s="31"/>
      <c r="F581" s="32" t="s">
        <v>132</v>
      </c>
      <c r="G581" s="24">
        <v>826</v>
      </c>
      <c r="H581" s="200">
        <f t="shared" si="20"/>
        <v>0</v>
      </c>
      <c r="I581" s="976" t="s">
        <v>661</v>
      </c>
    </row>
    <row r="582" spans="1:9" s="27" customFormat="1" ht="15" customHeight="1" outlineLevel="1" x14ac:dyDescent="0.2">
      <c r="A582" s="28"/>
      <c r="B582" s="974"/>
      <c r="C582" s="29" t="s">
        <v>1077</v>
      </c>
      <c r="D582" s="201" t="s">
        <v>1078</v>
      </c>
      <c r="E582" s="31"/>
      <c r="F582" s="32" t="s">
        <v>132</v>
      </c>
      <c r="G582" s="24">
        <v>826</v>
      </c>
      <c r="H582" s="200">
        <f t="shared" si="20"/>
        <v>0</v>
      </c>
      <c r="I582" s="976" t="s">
        <v>661</v>
      </c>
    </row>
    <row r="583" spans="1:9" s="27" customFormat="1" ht="15" customHeight="1" outlineLevel="1" x14ac:dyDescent="0.2">
      <c r="A583" s="28"/>
      <c r="B583" s="974"/>
      <c r="C583" s="29" t="s">
        <v>1079</v>
      </c>
      <c r="D583" s="202" t="s">
        <v>1080</v>
      </c>
      <c r="E583" s="31"/>
      <c r="F583" s="32" t="s">
        <v>132</v>
      </c>
      <c r="G583" s="24">
        <v>826</v>
      </c>
      <c r="H583" s="200">
        <f t="shared" si="20"/>
        <v>0</v>
      </c>
      <c r="I583" s="976" t="s">
        <v>661</v>
      </c>
    </row>
    <row r="584" spans="1:9" s="27" customFormat="1" ht="15" customHeight="1" outlineLevel="1" x14ac:dyDescent="0.2">
      <c r="A584" s="28"/>
      <c r="B584" s="974"/>
      <c r="C584" s="29" t="s">
        <v>1081</v>
      </c>
      <c r="D584" s="201" t="s">
        <v>1082</v>
      </c>
      <c r="E584" s="31"/>
      <c r="F584" s="32" t="s">
        <v>132</v>
      </c>
      <c r="G584" s="24">
        <v>826</v>
      </c>
      <c r="H584" s="200">
        <f t="shared" si="20"/>
        <v>0</v>
      </c>
      <c r="I584" s="976" t="s">
        <v>661</v>
      </c>
    </row>
    <row r="585" spans="1:9" s="27" customFormat="1" ht="15" customHeight="1" outlineLevel="1" x14ac:dyDescent="0.2">
      <c r="A585" s="28"/>
      <c r="B585" s="984"/>
      <c r="C585" s="203" t="s">
        <v>1083</v>
      </c>
      <c r="D585" s="202" t="s">
        <v>2846</v>
      </c>
      <c r="E585" s="204"/>
      <c r="F585" s="32" t="s">
        <v>132</v>
      </c>
      <c r="G585" s="24">
        <v>573</v>
      </c>
      <c r="H585" s="200">
        <f t="shared" si="20"/>
        <v>0</v>
      </c>
      <c r="I585" s="976" t="s">
        <v>661</v>
      </c>
    </row>
    <row r="586" spans="1:9" s="27" customFormat="1" ht="15" customHeight="1" outlineLevel="1" x14ac:dyDescent="0.2">
      <c r="A586" s="28"/>
      <c r="B586" s="984"/>
      <c r="C586" s="29" t="s">
        <v>1084</v>
      </c>
      <c r="D586" s="167" t="s">
        <v>1085</v>
      </c>
      <c r="E586" s="205"/>
      <c r="F586" s="32" t="s">
        <v>132</v>
      </c>
      <c r="G586" s="24">
        <v>573</v>
      </c>
      <c r="H586" s="200">
        <f t="shared" ref="H586:H592" si="21">B586*G586</f>
        <v>0</v>
      </c>
      <c r="I586" s="976" t="s">
        <v>661</v>
      </c>
    </row>
    <row r="587" spans="1:9" s="27" customFormat="1" ht="15" customHeight="1" outlineLevel="1" x14ac:dyDescent="0.2">
      <c r="A587" s="28"/>
      <c r="B587" s="984"/>
      <c r="C587" s="29" t="s">
        <v>1086</v>
      </c>
      <c r="D587" s="167" t="s">
        <v>1087</v>
      </c>
      <c r="E587" s="205"/>
      <c r="F587" s="32" t="s">
        <v>132</v>
      </c>
      <c r="G587" s="24">
        <v>573</v>
      </c>
      <c r="H587" s="200">
        <f t="shared" si="21"/>
        <v>0</v>
      </c>
      <c r="I587" s="976" t="s">
        <v>661</v>
      </c>
    </row>
    <row r="588" spans="1:9" s="27" customFormat="1" ht="15" customHeight="1" outlineLevel="1" x14ac:dyDescent="0.2">
      <c r="A588" s="28"/>
      <c r="B588" s="984"/>
      <c r="C588" s="29" t="s">
        <v>1088</v>
      </c>
      <c r="D588" s="167" t="s">
        <v>1089</v>
      </c>
      <c r="E588" s="205"/>
      <c r="F588" s="32" t="s">
        <v>132</v>
      </c>
      <c r="G588" s="24">
        <v>573</v>
      </c>
      <c r="H588" s="200">
        <f t="shared" si="21"/>
        <v>0</v>
      </c>
      <c r="I588" s="976" t="s">
        <v>661</v>
      </c>
    </row>
    <row r="589" spans="1:9" s="27" customFormat="1" ht="15" customHeight="1" outlineLevel="1" x14ac:dyDescent="0.2">
      <c r="A589" s="28"/>
      <c r="B589" s="984"/>
      <c r="C589" s="29" t="s">
        <v>1090</v>
      </c>
      <c r="D589" s="167" t="s">
        <v>1091</v>
      </c>
      <c r="E589" s="205"/>
      <c r="F589" s="32" t="s">
        <v>132</v>
      </c>
      <c r="G589" s="24">
        <v>631</v>
      </c>
      <c r="H589" s="200">
        <f t="shared" si="21"/>
        <v>0</v>
      </c>
      <c r="I589" s="976" t="s">
        <v>661</v>
      </c>
    </row>
    <row r="590" spans="1:9" s="27" customFormat="1" ht="15" customHeight="1" outlineLevel="1" x14ac:dyDescent="0.2">
      <c r="A590" s="28"/>
      <c r="B590" s="984"/>
      <c r="C590" s="29" t="s">
        <v>1092</v>
      </c>
      <c r="D590" s="167" t="s">
        <v>1093</v>
      </c>
      <c r="E590" s="205"/>
      <c r="F590" s="32" t="s">
        <v>132</v>
      </c>
      <c r="G590" s="24">
        <v>631</v>
      </c>
      <c r="H590" s="200">
        <f t="shared" si="21"/>
        <v>0</v>
      </c>
      <c r="I590" s="976" t="s">
        <v>661</v>
      </c>
    </row>
    <row r="591" spans="1:9" s="27" customFormat="1" ht="15" customHeight="1" outlineLevel="1" x14ac:dyDescent="0.2">
      <c r="A591" s="28"/>
      <c r="B591" s="984"/>
      <c r="C591" s="29" t="s">
        <v>1094</v>
      </c>
      <c r="D591" s="167" t="s">
        <v>1095</v>
      </c>
      <c r="E591" s="205"/>
      <c r="F591" s="32" t="s">
        <v>132</v>
      </c>
      <c r="G591" s="24">
        <v>631</v>
      </c>
      <c r="H591" s="200">
        <f t="shared" si="21"/>
        <v>0</v>
      </c>
      <c r="I591" s="976" t="s">
        <v>661</v>
      </c>
    </row>
    <row r="592" spans="1:9" s="27" customFormat="1" ht="15" customHeight="1" outlineLevel="1" x14ac:dyDescent="0.2">
      <c r="A592" s="28"/>
      <c r="B592" s="984"/>
      <c r="C592" s="29" t="s">
        <v>1096</v>
      </c>
      <c r="D592" s="167" t="s">
        <v>1097</v>
      </c>
      <c r="E592" s="205"/>
      <c r="F592" s="32" t="s">
        <v>132</v>
      </c>
      <c r="G592" s="24">
        <v>631</v>
      </c>
      <c r="H592" s="200">
        <f t="shared" si="21"/>
        <v>0</v>
      </c>
      <c r="I592" s="976" t="s">
        <v>661</v>
      </c>
    </row>
    <row r="593" spans="1:9" s="27" customFormat="1" ht="15" customHeight="1" outlineLevel="1" thickBot="1" x14ac:dyDescent="0.25">
      <c r="A593" s="28"/>
      <c r="B593" s="984"/>
      <c r="C593" s="29"/>
      <c r="D593" s="72"/>
      <c r="E593" s="41"/>
      <c r="F593" s="47"/>
      <c r="G593" s="45"/>
      <c r="H593" s="200"/>
      <c r="I593" s="1002"/>
    </row>
    <row r="594" spans="1:9" s="54" customFormat="1" ht="15" customHeight="1" outlineLevel="1" thickBot="1" x14ac:dyDescent="0.25">
      <c r="A594" s="19"/>
      <c r="B594" s="1003"/>
      <c r="C594" s="1326" t="s">
        <v>1098</v>
      </c>
      <c r="D594" s="1319"/>
      <c r="E594" s="206"/>
      <c r="F594" s="207"/>
      <c r="G594" s="208"/>
      <c r="H594" s="52"/>
      <c r="I594" s="980"/>
    </row>
    <row r="595" spans="1:9" s="27" customFormat="1" ht="15" customHeight="1" outlineLevel="1" x14ac:dyDescent="0.2">
      <c r="A595" s="28"/>
      <c r="B595" s="973"/>
      <c r="C595" s="20" t="s">
        <v>1099</v>
      </c>
      <c r="D595" s="209" t="s">
        <v>828</v>
      </c>
      <c r="E595" s="210"/>
      <c r="F595" s="211" t="s">
        <v>36</v>
      </c>
      <c r="G595" s="24">
        <v>144</v>
      </c>
      <c r="H595" s="58">
        <f t="shared" ref="H595:H626" si="22">B595*G595</f>
        <v>0</v>
      </c>
      <c r="I595" s="211" t="s">
        <v>829</v>
      </c>
    </row>
    <row r="596" spans="1:9" s="27" customFormat="1" ht="15" customHeight="1" outlineLevel="1" x14ac:dyDescent="0.2">
      <c r="A596" s="28"/>
      <c r="B596" s="974"/>
      <c r="C596" s="29" t="s">
        <v>1100</v>
      </c>
      <c r="D596" s="212" t="s">
        <v>831</v>
      </c>
      <c r="E596" s="187"/>
      <c r="F596" s="170" t="s">
        <v>36</v>
      </c>
      <c r="G596" s="24">
        <v>144</v>
      </c>
      <c r="H596" s="200">
        <f t="shared" si="22"/>
        <v>0</v>
      </c>
      <c r="I596" s="170" t="s">
        <v>829</v>
      </c>
    </row>
    <row r="597" spans="1:9" s="27" customFormat="1" ht="15" customHeight="1" outlineLevel="1" x14ac:dyDescent="0.2">
      <c r="A597" s="28"/>
      <c r="B597" s="974"/>
      <c r="C597" s="29" t="s">
        <v>1101</v>
      </c>
      <c r="D597" s="212" t="s">
        <v>833</v>
      </c>
      <c r="E597" s="187"/>
      <c r="F597" s="170" t="s">
        <v>36</v>
      </c>
      <c r="G597" s="24">
        <v>144</v>
      </c>
      <c r="H597" s="200">
        <f t="shared" si="22"/>
        <v>0</v>
      </c>
      <c r="I597" s="170" t="s">
        <v>829</v>
      </c>
    </row>
    <row r="598" spans="1:9" s="27" customFormat="1" ht="15" customHeight="1" outlineLevel="1" x14ac:dyDescent="0.2">
      <c r="A598" s="28"/>
      <c r="B598" s="974"/>
      <c r="C598" s="29" t="s">
        <v>1102</v>
      </c>
      <c r="D598" s="212" t="s">
        <v>835</v>
      </c>
      <c r="E598" s="187"/>
      <c r="F598" s="170" t="s">
        <v>36</v>
      </c>
      <c r="G598" s="24">
        <v>144</v>
      </c>
      <c r="H598" s="200">
        <f t="shared" si="22"/>
        <v>0</v>
      </c>
      <c r="I598" s="170" t="s">
        <v>829</v>
      </c>
    </row>
    <row r="599" spans="1:9" s="27" customFormat="1" ht="15" customHeight="1" outlineLevel="1" x14ac:dyDescent="0.2">
      <c r="A599" s="28"/>
      <c r="B599" s="974"/>
      <c r="C599" s="29" t="s">
        <v>1103</v>
      </c>
      <c r="D599" s="212" t="s">
        <v>837</v>
      </c>
      <c r="E599" s="187"/>
      <c r="F599" s="170" t="s">
        <v>36</v>
      </c>
      <c r="G599" s="24">
        <v>173</v>
      </c>
      <c r="H599" s="200">
        <f t="shared" si="22"/>
        <v>0</v>
      </c>
      <c r="I599" s="170" t="s">
        <v>829</v>
      </c>
    </row>
    <row r="600" spans="1:9" s="27" customFormat="1" ht="15" customHeight="1" outlineLevel="1" x14ac:dyDescent="0.2">
      <c r="A600" s="28"/>
      <c r="B600" s="974"/>
      <c r="C600" s="29" t="s">
        <v>1104</v>
      </c>
      <c r="D600" s="212" t="s">
        <v>839</v>
      </c>
      <c r="E600" s="187"/>
      <c r="F600" s="170" t="s">
        <v>36</v>
      </c>
      <c r="G600" s="24">
        <v>173</v>
      </c>
      <c r="H600" s="200">
        <f t="shared" si="22"/>
        <v>0</v>
      </c>
      <c r="I600" s="170" t="s">
        <v>829</v>
      </c>
    </row>
    <row r="601" spans="1:9" s="27" customFormat="1" ht="15" customHeight="1" outlineLevel="1" x14ac:dyDescent="0.2">
      <c r="A601" s="28"/>
      <c r="B601" s="974"/>
      <c r="C601" s="29" t="s">
        <v>1105</v>
      </c>
      <c r="D601" s="212" t="s">
        <v>841</v>
      </c>
      <c r="E601" s="187"/>
      <c r="F601" s="170" t="s">
        <v>36</v>
      </c>
      <c r="G601" s="24">
        <v>173</v>
      </c>
      <c r="H601" s="200">
        <f t="shared" si="22"/>
        <v>0</v>
      </c>
      <c r="I601" s="170" t="s">
        <v>829</v>
      </c>
    </row>
    <row r="602" spans="1:9" s="27" customFormat="1" ht="15" customHeight="1" outlineLevel="1" x14ac:dyDescent="0.2">
      <c r="A602" s="28"/>
      <c r="B602" s="974"/>
      <c r="C602" s="29" t="s">
        <v>1106</v>
      </c>
      <c r="D602" s="212" t="s">
        <v>843</v>
      </c>
      <c r="E602" s="187"/>
      <c r="F602" s="170" t="s">
        <v>36</v>
      </c>
      <c r="G602" s="24">
        <v>173</v>
      </c>
      <c r="H602" s="200">
        <f t="shared" si="22"/>
        <v>0</v>
      </c>
      <c r="I602" s="170" t="s">
        <v>829</v>
      </c>
    </row>
    <row r="603" spans="1:9" s="27" customFormat="1" ht="15" customHeight="1" outlineLevel="1" x14ac:dyDescent="0.2">
      <c r="A603" s="28"/>
      <c r="B603" s="974"/>
      <c r="C603" s="29" t="s">
        <v>1107</v>
      </c>
      <c r="D603" s="212" t="s">
        <v>845</v>
      </c>
      <c r="E603" s="187"/>
      <c r="F603" s="170" t="s">
        <v>36</v>
      </c>
      <c r="G603" s="24">
        <v>144</v>
      </c>
      <c r="H603" s="200">
        <f t="shared" si="22"/>
        <v>0</v>
      </c>
      <c r="I603" s="170" t="s">
        <v>829</v>
      </c>
    </row>
    <row r="604" spans="1:9" s="27" customFormat="1" ht="15" customHeight="1" outlineLevel="1" x14ac:dyDescent="0.2">
      <c r="A604" s="28"/>
      <c r="B604" s="974"/>
      <c r="C604" s="29" t="s">
        <v>1108</v>
      </c>
      <c r="D604" s="212" t="s">
        <v>847</v>
      </c>
      <c r="E604" s="187"/>
      <c r="F604" s="170" t="s">
        <v>36</v>
      </c>
      <c r="G604" s="24">
        <v>143</v>
      </c>
      <c r="H604" s="200">
        <f t="shared" si="22"/>
        <v>0</v>
      </c>
      <c r="I604" s="170" t="s">
        <v>829</v>
      </c>
    </row>
    <row r="605" spans="1:9" s="27" customFormat="1" ht="15" customHeight="1" outlineLevel="1" x14ac:dyDescent="0.2">
      <c r="A605" s="28"/>
      <c r="B605" s="974"/>
      <c r="C605" s="29" t="s">
        <v>1109</v>
      </c>
      <c r="D605" s="212" t="s">
        <v>849</v>
      </c>
      <c r="E605" s="187"/>
      <c r="F605" s="170" t="s">
        <v>36</v>
      </c>
      <c r="G605" s="24">
        <v>144</v>
      </c>
      <c r="H605" s="200">
        <f t="shared" si="22"/>
        <v>0</v>
      </c>
      <c r="I605" s="170" t="s">
        <v>829</v>
      </c>
    </row>
    <row r="606" spans="1:9" s="27" customFormat="1" ht="15" customHeight="1" outlineLevel="1" x14ac:dyDescent="0.2">
      <c r="A606" s="28"/>
      <c r="B606" s="974"/>
      <c r="C606" s="29" t="s">
        <v>1110</v>
      </c>
      <c r="D606" s="212" t="s">
        <v>851</v>
      </c>
      <c r="E606" s="187"/>
      <c r="F606" s="170" t="s">
        <v>36</v>
      </c>
      <c r="G606" s="24">
        <v>144</v>
      </c>
      <c r="H606" s="200">
        <f t="shared" si="22"/>
        <v>0</v>
      </c>
      <c r="I606" s="170" t="s">
        <v>829</v>
      </c>
    </row>
    <row r="607" spans="1:9" s="27" customFormat="1" ht="15" customHeight="1" outlineLevel="1" x14ac:dyDescent="0.2">
      <c r="A607" s="28"/>
      <c r="B607" s="974"/>
      <c r="C607" s="29" t="s">
        <v>1111</v>
      </c>
      <c r="D607" s="212" t="s">
        <v>853</v>
      </c>
      <c r="E607" s="187"/>
      <c r="F607" s="170" t="s">
        <v>36</v>
      </c>
      <c r="G607" s="24">
        <v>58</v>
      </c>
      <c r="H607" s="200">
        <f t="shared" si="22"/>
        <v>0</v>
      </c>
      <c r="I607" s="170" t="s">
        <v>829</v>
      </c>
    </row>
    <row r="608" spans="1:9" s="27" customFormat="1" ht="15" customHeight="1" outlineLevel="1" x14ac:dyDescent="0.2">
      <c r="A608" s="28"/>
      <c r="B608" s="974"/>
      <c r="C608" s="29" t="s">
        <v>1112</v>
      </c>
      <c r="D608" s="212" t="s">
        <v>855</v>
      </c>
      <c r="E608" s="187"/>
      <c r="F608" s="170" t="s">
        <v>36</v>
      </c>
      <c r="G608" s="24">
        <v>173</v>
      </c>
      <c r="H608" s="200">
        <f t="shared" si="22"/>
        <v>0</v>
      </c>
      <c r="I608" s="170" t="s">
        <v>829</v>
      </c>
    </row>
    <row r="609" spans="1:9" s="27" customFormat="1" ht="15" customHeight="1" outlineLevel="1" x14ac:dyDescent="0.2">
      <c r="A609" s="28"/>
      <c r="B609" s="974"/>
      <c r="C609" s="29" t="s">
        <v>1113</v>
      </c>
      <c r="D609" s="212" t="s">
        <v>857</v>
      </c>
      <c r="E609" s="187"/>
      <c r="F609" s="170" t="s">
        <v>36</v>
      </c>
      <c r="G609" s="24">
        <v>173</v>
      </c>
      <c r="H609" s="200">
        <f t="shared" si="22"/>
        <v>0</v>
      </c>
      <c r="I609" s="170" t="s">
        <v>829</v>
      </c>
    </row>
    <row r="610" spans="1:9" s="27" customFormat="1" ht="15" customHeight="1" outlineLevel="1" x14ac:dyDescent="0.2">
      <c r="A610" s="28"/>
      <c r="B610" s="974"/>
      <c r="C610" s="29" t="s">
        <v>1114</v>
      </c>
      <c r="D610" s="212" t="s">
        <v>859</v>
      </c>
      <c r="E610" s="187"/>
      <c r="F610" s="170" t="s">
        <v>36</v>
      </c>
      <c r="G610" s="24">
        <v>173</v>
      </c>
      <c r="H610" s="200">
        <f t="shared" si="22"/>
        <v>0</v>
      </c>
      <c r="I610" s="170" t="s">
        <v>829</v>
      </c>
    </row>
    <row r="611" spans="1:9" s="27" customFormat="1" ht="15" customHeight="1" outlineLevel="1" x14ac:dyDescent="0.2">
      <c r="A611" s="28"/>
      <c r="B611" s="974"/>
      <c r="C611" s="29" t="s">
        <v>1115</v>
      </c>
      <c r="D611" s="212" t="s">
        <v>861</v>
      </c>
      <c r="E611" s="187"/>
      <c r="F611" s="170" t="s">
        <v>36</v>
      </c>
      <c r="G611" s="24">
        <v>240</v>
      </c>
      <c r="H611" s="200">
        <f t="shared" si="22"/>
        <v>0</v>
      </c>
      <c r="I611" s="1002" t="s">
        <v>119</v>
      </c>
    </row>
    <row r="612" spans="1:9" s="27" customFormat="1" ht="15" customHeight="1" outlineLevel="1" x14ac:dyDescent="0.2">
      <c r="A612" s="28"/>
      <c r="B612" s="974"/>
      <c r="C612" s="29" t="s">
        <v>1116</v>
      </c>
      <c r="D612" s="212" t="s">
        <v>863</v>
      </c>
      <c r="E612" s="187"/>
      <c r="F612" s="170" t="s">
        <v>36</v>
      </c>
      <c r="G612" s="24">
        <v>240</v>
      </c>
      <c r="H612" s="200">
        <f t="shared" si="22"/>
        <v>0</v>
      </c>
      <c r="I612" s="1002" t="s">
        <v>119</v>
      </c>
    </row>
    <row r="613" spans="1:9" s="27" customFormat="1" ht="15" customHeight="1" outlineLevel="1" x14ac:dyDescent="0.2">
      <c r="A613" s="28"/>
      <c r="B613" s="974"/>
      <c r="C613" s="29" t="s">
        <v>1117</v>
      </c>
      <c r="D613" s="212" t="s">
        <v>865</v>
      </c>
      <c r="E613" s="187"/>
      <c r="F613" s="170" t="s">
        <v>36</v>
      </c>
      <c r="G613" s="24">
        <v>240</v>
      </c>
      <c r="H613" s="200">
        <f t="shared" si="22"/>
        <v>0</v>
      </c>
      <c r="I613" s="1002" t="s">
        <v>119</v>
      </c>
    </row>
    <row r="614" spans="1:9" s="27" customFormat="1" ht="15" customHeight="1" outlineLevel="1" x14ac:dyDescent="0.2">
      <c r="A614" s="28"/>
      <c r="B614" s="974"/>
      <c r="C614" s="29" t="s">
        <v>1118</v>
      </c>
      <c r="D614" s="212" t="s">
        <v>867</v>
      </c>
      <c r="E614" s="187"/>
      <c r="F614" s="170" t="s">
        <v>36</v>
      </c>
      <c r="G614" s="24">
        <v>240</v>
      </c>
      <c r="H614" s="200">
        <f t="shared" si="22"/>
        <v>0</v>
      </c>
      <c r="I614" s="1002" t="s">
        <v>119</v>
      </c>
    </row>
    <row r="615" spans="1:9" s="27" customFormat="1" ht="15" customHeight="1" outlineLevel="1" x14ac:dyDescent="0.2">
      <c r="A615" s="28"/>
      <c r="B615" s="974"/>
      <c r="C615" s="29" t="s">
        <v>1119</v>
      </c>
      <c r="D615" s="212" t="s">
        <v>869</v>
      </c>
      <c r="E615" s="187"/>
      <c r="F615" s="170" t="s">
        <v>36</v>
      </c>
      <c r="G615" s="24">
        <v>268</v>
      </c>
      <c r="H615" s="200">
        <f t="shared" si="22"/>
        <v>0</v>
      </c>
      <c r="I615" s="1002" t="s">
        <v>119</v>
      </c>
    </row>
    <row r="616" spans="1:9" s="27" customFormat="1" ht="15" customHeight="1" outlineLevel="1" x14ac:dyDescent="0.2">
      <c r="A616" s="28"/>
      <c r="B616" s="974"/>
      <c r="C616" s="29" t="s">
        <v>1120</v>
      </c>
      <c r="D616" s="212" t="s">
        <v>871</v>
      </c>
      <c r="E616" s="187"/>
      <c r="F616" s="170" t="s">
        <v>36</v>
      </c>
      <c r="G616" s="24">
        <v>268</v>
      </c>
      <c r="H616" s="200">
        <f t="shared" si="22"/>
        <v>0</v>
      </c>
      <c r="I616" s="1002" t="s">
        <v>119</v>
      </c>
    </row>
    <row r="617" spans="1:9" s="27" customFormat="1" ht="15" customHeight="1" outlineLevel="1" x14ac:dyDescent="0.2">
      <c r="A617" s="28"/>
      <c r="B617" s="974"/>
      <c r="C617" s="29" t="s">
        <v>1121</v>
      </c>
      <c r="D617" s="212" t="s">
        <v>873</v>
      </c>
      <c r="E617" s="187"/>
      <c r="F617" s="170" t="s">
        <v>36</v>
      </c>
      <c r="G617" s="24">
        <v>268</v>
      </c>
      <c r="H617" s="200">
        <f t="shared" si="22"/>
        <v>0</v>
      </c>
      <c r="I617" s="1002" t="s">
        <v>119</v>
      </c>
    </row>
    <row r="618" spans="1:9" s="27" customFormat="1" ht="15" customHeight="1" outlineLevel="1" x14ac:dyDescent="0.2">
      <c r="A618" s="28"/>
      <c r="B618" s="974"/>
      <c r="C618" s="29" t="s">
        <v>1122</v>
      </c>
      <c r="D618" s="212" t="s">
        <v>1123</v>
      </c>
      <c r="E618" s="187"/>
      <c r="F618" s="170" t="s">
        <v>36</v>
      </c>
      <c r="G618" s="24">
        <v>268</v>
      </c>
      <c r="H618" s="200">
        <f t="shared" si="22"/>
        <v>0</v>
      </c>
      <c r="I618" s="1002" t="s">
        <v>119</v>
      </c>
    </row>
    <row r="619" spans="1:9" s="27" customFormat="1" ht="15" customHeight="1" outlineLevel="1" x14ac:dyDescent="0.2">
      <c r="A619" s="28"/>
      <c r="B619" s="974"/>
      <c r="C619" s="29" t="s">
        <v>1124</v>
      </c>
      <c r="D619" s="212" t="s">
        <v>1125</v>
      </c>
      <c r="E619" s="187"/>
      <c r="F619" s="170" t="s">
        <v>36</v>
      </c>
      <c r="G619" s="24">
        <v>287</v>
      </c>
      <c r="H619" s="200">
        <f t="shared" si="22"/>
        <v>0</v>
      </c>
      <c r="I619" s="976" t="s">
        <v>661</v>
      </c>
    </row>
    <row r="620" spans="1:9" s="27" customFormat="1" ht="15" customHeight="1" outlineLevel="1" x14ac:dyDescent="0.2">
      <c r="A620" s="28"/>
      <c r="B620" s="974"/>
      <c r="C620" s="29" t="s">
        <v>1126</v>
      </c>
      <c r="D620" s="212" t="s">
        <v>1127</v>
      </c>
      <c r="E620" s="187"/>
      <c r="F620" s="170" t="s">
        <v>36</v>
      </c>
      <c r="G620" s="24">
        <v>287</v>
      </c>
      <c r="H620" s="200">
        <f t="shared" si="22"/>
        <v>0</v>
      </c>
      <c r="I620" s="976" t="s">
        <v>661</v>
      </c>
    </row>
    <row r="621" spans="1:9" s="27" customFormat="1" ht="15" customHeight="1" outlineLevel="1" x14ac:dyDescent="0.2">
      <c r="A621" s="28"/>
      <c r="B621" s="974"/>
      <c r="C621" s="29" t="s">
        <v>1128</v>
      </c>
      <c r="D621" s="212" t="s">
        <v>1129</v>
      </c>
      <c r="E621" s="187"/>
      <c r="F621" s="170" t="s">
        <v>36</v>
      </c>
      <c r="G621" s="24">
        <v>287</v>
      </c>
      <c r="H621" s="200">
        <f t="shared" si="22"/>
        <v>0</v>
      </c>
      <c r="I621" s="976" t="s">
        <v>661</v>
      </c>
    </row>
    <row r="622" spans="1:9" s="27" customFormat="1" ht="15" customHeight="1" outlineLevel="1" x14ac:dyDescent="0.2">
      <c r="A622" s="28"/>
      <c r="B622" s="974"/>
      <c r="C622" s="29" t="s">
        <v>1130</v>
      </c>
      <c r="D622" s="212" t="s">
        <v>1131</v>
      </c>
      <c r="E622" s="187"/>
      <c r="F622" s="170" t="s">
        <v>36</v>
      </c>
      <c r="G622" s="24">
        <v>287</v>
      </c>
      <c r="H622" s="200">
        <f t="shared" si="22"/>
        <v>0</v>
      </c>
      <c r="I622" s="976" t="s">
        <v>661</v>
      </c>
    </row>
    <row r="623" spans="1:9" s="27" customFormat="1" ht="15" customHeight="1" outlineLevel="1" x14ac:dyDescent="0.2">
      <c r="A623" s="28"/>
      <c r="B623" s="974"/>
      <c r="C623" s="29" t="s">
        <v>1132</v>
      </c>
      <c r="D623" s="212" t="s">
        <v>1133</v>
      </c>
      <c r="E623" s="187"/>
      <c r="F623" s="170" t="s">
        <v>36</v>
      </c>
      <c r="G623" s="24">
        <v>316</v>
      </c>
      <c r="H623" s="200">
        <f t="shared" si="22"/>
        <v>0</v>
      </c>
      <c r="I623" s="976" t="s">
        <v>661</v>
      </c>
    </row>
    <row r="624" spans="1:9" s="27" customFormat="1" ht="15" customHeight="1" outlineLevel="1" x14ac:dyDescent="0.2">
      <c r="A624" s="28"/>
      <c r="B624" s="974"/>
      <c r="C624" s="29" t="s">
        <v>1134</v>
      </c>
      <c r="D624" s="212" t="s">
        <v>1135</v>
      </c>
      <c r="E624" s="187"/>
      <c r="F624" s="170" t="s">
        <v>36</v>
      </c>
      <c r="G624" s="24">
        <v>316</v>
      </c>
      <c r="H624" s="200">
        <f t="shared" si="22"/>
        <v>0</v>
      </c>
      <c r="I624" s="976" t="s">
        <v>661</v>
      </c>
    </row>
    <row r="625" spans="1:9" s="27" customFormat="1" ht="15" customHeight="1" outlineLevel="1" x14ac:dyDescent="0.2">
      <c r="A625" s="28"/>
      <c r="B625" s="974"/>
      <c r="C625" s="29" t="s">
        <v>1136</v>
      </c>
      <c r="D625" s="212" t="s">
        <v>1137</v>
      </c>
      <c r="E625" s="187"/>
      <c r="F625" s="170" t="s">
        <v>36</v>
      </c>
      <c r="G625" s="24">
        <v>316</v>
      </c>
      <c r="H625" s="200">
        <f t="shared" si="22"/>
        <v>0</v>
      </c>
      <c r="I625" s="976" t="s">
        <v>661</v>
      </c>
    </row>
    <row r="626" spans="1:9" s="27" customFormat="1" ht="15" customHeight="1" outlineLevel="1" x14ac:dyDescent="0.2">
      <c r="A626" s="28"/>
      <c r="B626" s="974"/>
      <c r="C626" s="29" t="s">
        <v>1138</v>
      </c>
      <c r="D626" s="212" t="s">
        <v>1139</v>
      </c>
      <c r="E626" s="187"/>
      <c r="F626" s="170" t="s">
        <v>36</v>
      </c>
      <c r="G626" s="24">
        <v>316</v>
      </c>
      <c r="H626" s="200">
        <f t="shared" si="22"/>
        <v>0</v>
      </c>
      <c r="I626" s="976" t="s">
        <v>661</v>
      </c>
    </row>
    <row r="627" spans="1:9" s="27" customFormat="1" ht="15" customHeight="1" outlineLevel="1" x14ac:dyDescent="0.2">
      <c r="A627" s="28"/>
      <c r="B627" s="974"/>
      <c r="C627" s="29" t="s">
        <v>1140</v>
      </c>
      <c r="D627" s="212" t="s">
        <v>898</v>
      </c>
      <c r="E627" s="187"/>
      <c r="F627" s="170" t="s">
        <v>36</v>
      </c>
      <c r="G627" s="24">
        <v>198</v>
      </c>
      <c r="H627" s="200">
        <f t="shared" ref="H627:H658" si="23">B627*G627</f>
        <v>0</v>
      </c>
      <c r="I627" s="1002" t="s">
        <v>119</v>
      </c>
    </row>
    <row r="628" spans="1:9" s="27" customFormat="1" ht="15" customHeight="1" outlineLevel="1" x14ac:dyDescent="0.2">
      <c r="A628" s="28"/>
      <c r="B628" s="974"/>
      <c r="C628" s="29" t="s">
        <v>1141</v>
      </c>
      <c r="D628" s="212" t="s">
        <v>900</v>
      </c>
      <c r="E628" s="187"/>
      <c r="F628" s="170" t="s">
        <v>36</v>
      </c>
      <c r="G628" s="24">
        <v>198</v>
      </c>
      <c r="H628" s="200">
        <f t="shared" si="23"/>
        <v>0</v>
      </c>
      <c r="I628" s="1002" t="s">
        <v>119</v>
      </c>
    </row>
    <row r="629" spans="1:9" s="27" customFormat="1" ht="15" customHeight="1" outlineLevel="1" x14ac:dyDescent="0.2">
      <c r="A629" s="28"/>
      <c r="B629" s="974"/>
      <c r="C629" s="29" t="s">
        <v>1142</v>
      </c>
      <c r="D629" s="212" t="s">
        <v>902</v>
      </c>
      <c r="E629" s="187"/>
      <c r="F629" s="170" t="s">
        <v>36</v>
      </c>
      <c r="G629" s="24">
        <v>198</v>
      </c>
      <c r="H629" s="200">
        <f t="shared" si="23"/>
        <v>0</v>
      </c>
      <c r="I629" s="1002" t="s">
        <v>119</v>
      </c>
    </row>
    <row r="630" spans="1:9" s="27" customFormat="1" ht="15" customHeight="1" outlineLevel="1" x14ac:dyDescent="0.2">
      <c r="A630" s="28"/>
      <c r="B630" s="974"/>
      <c r="C630" s="29" t="s">
        <v>1143</v>
      </c>
      <c r="D630" s="212" t="s">
        <v>904</v>
      </c>
      <c r="E630" s="187"/>
      <c r="F630" s="170" t="s">
        <v>36</v>
      </c>
      <c r="G630" s="24">
        <v>198</v>
      </c>
      <c r="H630" s="200">
        <f t="shared" si="23"/>
        <v>0</v>
      </c>
      <c r="I630" s="1002" t="s">
        <v>119</v>
      </c>
    </row>
    <row r="631" spans="1:9" s="27" customFormat="1" ht="15" customHeight="1" outlineLevel="1" x14ac:dyDescent="0.2">
      <c r="A631" s="28"/>
      <c r="B631" s="974"/>
      <c r="C631" s="29" t="s">
        <v>1144</v>
      </c>
      <c r="D631" s="212" t="s">
        <v>906</v>
      </c>
      <c r="E631" s="187"/>
      <c r="F631" s="170" t="s">
        <v>36</v>
      </c>
      <c r="G631" s="24">
        <v>287</v>
      </c>
      <c r="H631" s="200">
        <f t="shared" si="23"/>
        <v>0</v>
      </c>
      <c r="I631" s="976" t="s">
        <v>661</v>
      </c>
    </row>
    <row r="632" spans="1:9" s="27" customFormat="1" ht="15" customHeight="1" outlineLevel="1" x14ac:dyDescent="0.2">
      <c r="A632" s="28"/>
      <c r="B632" s="974"/>
      <c r="C632" s="29" t="s">
        <v>1145</v>
      </c>
      <c r="D632" s="212" t="s">
        <v>908</v>
      </c>
      <c r="E632" s="187"/>
      <c r="F632" s="170" t="s">
        <v>36</v>
      </c>
      <c r="G632" s="24">
        <v>287</v>
      </c>
      <c r="H632" s="200">
        <f t="shared" si="23"/>
        <v>0</v>
      </c>
      <c r="I632" s="976" t="s">
        <v>661</v>
      </c>
    </row>
    <row r="633" spans="1:9" s="27" customFormat="1" ht="15" customHeight="1" outlineLevel="1" x14ac:dyDescent="0.2">
      <c r="A633" s="28"/>
      <c r="B633" s="974"/>
      <c r="C633" s="29" t="s">
        <v>1146</v>
      </c>
      <c r="D633" s="212" t="s">
        <v>910</v>
      </c>
      <c r="E633" s="187"/>
      <c r="F633" s="170" t="s">
        <v>36</v>
      </c>
      <c r="G633" s="24">
        <v>287</v>
      </c>
      <c r="H633" s="200">
        <f t="shared" si="23"/>
        <v>0</v>
      </c>
      <c r="I633" s="976" t="s">
        <v>661</v>
      </c>
    </row>
    <row r="634" spans="1:9" s="27" customFormat="1" ht="15" customHeight="1" outlineLevel="1" x14ac:dyDescent="0.2">
      <c r="A634" s="28"/>
      <c r="B634" s="974"/>
      <c r="C634" s="29" t="s">
        <v>1147</v>
      </c>
      <c r="D634" s="212" t="s">
        <v>912</v>
      </c>
      <c r="E634" s="187"/>
      <c r="F634" s="170" t="s">
        <v>36</v>
      </c>
      <c r="G634" s="24">
        <v>287</v>
      </c>
      <c r="H634" s="200">
        <f t="shared" si="23"/>
        <v>0</v>
      </c>
      <c r="I634" s="976" t="s">
        <v>661</v>
      </c>
    </row>
    <row r="635" spans="1:9" s="27" customFormat="1" ht="15" customHeight="1" outlineLevel="1" x14ac:dyDescent="0.2">
      <c r="A635" s="28"/>
      <c r="B635" s="974"/>
      <c r="C635" s="29" t="s">
        <v>1148</v>
      </c>
      <c r="D635" s="212" t="s">
        <v>914</v>
      </c>
      <c r="E635" s="187"/>
      <c r="F635" s="170" t="s">
        <v>36</v>
      </c>
      <c r="G635" s="24">
        <v>316</v>
      </c>
      <c r="H635" s="200">
        <f t="shared" si="23"/>
        <v>0</v>
      </c>
      <c r="I635" s="976" t="s">
        <v>661</v>
      </c>
    </row>
    <row r="636" spans="1:9" s="27" customFormat="1" ht="15" customHeight="1" outlineLevel="1" x14ac:dyDescent="0.2">
      <c r="A636" s="28"/>
      <c r="B636" s="974"/>
      <c r="C636" s="29" t="s">
        <v>1149</v>
      </c>
      <c r="D636" s="212" t="s">
        <v>916</v>
      </c>
      <c r="E636" s="187"/>
      <c r="F636" s="170" t="s">
        <v>36</v>
      </c>
      <c r="G636" s="24">
        <v>316</v>
      </c>
      <c r="H636" s="200">
        <f t="shared" si="23"/>
        <v>0</v>
      </c>
      <c r="I636" s="976" t="s">
        <v>661</v>
      </c>
    </row>
    <row r="637" spans="1:9" s="27" customFormat="1" ht="15" customHeight="1" outlineLevel="1" x14ac:dyDescent="0.2">
      <c r="A637" s="28"/>
      <c r="B637" s="974"/>
      <c r="C637" s="29" t="s">
        <v>1150</v>
      </c>
      <c r="D637" s="212" t="s">
        <v>918</v>
      </c>
      <c r="E637" s="187"/>
      <c r="F637" s="170" t="s">
        <v>36</v>
      </c>
      <c r="G637" s="24">
        <v>316</v>
      </c>
      <c r="H637" s="200">
        <f t="shared" si="23"/>
        <v>0</v>
      </c>
      <c r="I637" s="976" t="s">
        <v>661</v>
      </c>
    </row>
    <row r="638" spans="1:9" s="27" customFormat="1" ht="15" customHeight="1" outlineLevel="1" x14ac:dyDescent="0.2">
      <c r="A638" s="28"/>
      <c r="B638" s="974"/>
      <c r="C638" s="29" t="s">
        <v>1151</v>
      </c>
      <c r="D638" s="212" t="s">
        <v>920</v>
      </c>
      <c r="E638" s="187"/>
      <c r="F638" s="170" t="s">
        <v>36</v>
      </c>
      <c r="G638" s="24">
        <v>316</v>
      </c>
      <c r="H638" s="200">
        <f t="shared" si="23"/>
        <v>0</v>
      </c>
      <c r="I638" s="976" t="s">
        <v>661</v>
      </c>
    </row>
    <row r="639" spans="1:9" s="27" customFormat="1" ht="15" customHeight="1" outlineLevel="1" x14ac:dyDescent="0.2">
      <c r="A639" s="28"/>
      <c r="B639" s="974"/>
      <c r="C639" s="29" t="s">
        <v>1152</v>
      </c>
      <c r="D639" s="212" t="s">
        <v>922</v>
      </c>
      <c r="E639" s="187"/>
      <c r="F639" s="170" t="s">
        <v>36</v>
      </c>
      <c r="G639" s="24">
        <v>33</v>
      </c>
      <c r="H639" s="200">
        <f t="shared" si="23"/>
        <v>0</v>
      </c>
      <c r="I639" s="976" t="s">
        <v>661</v>
      </c>
    </row>
    <row r="640" spans="1:9" s="27" customFormat="1" ht="15" customHeight="1" outlineLevel="1" x14ac:dyDescent="0.2">
      <c r="A640" s="28"/>
      <c r="B640" s="974"/>
      <c r="C640" s="29" t="s">
        <v>1153</v>
      </c>
      <c r="D640" s="212" t="s">
        <v>924</v>
      </c>
      <c r="E640" s="187"/>
      <c r="F640" s="170" t="s">
        <v>36</v>
      </c>
      <c r="G640" s="24">
        <v>243</v>
      </c>
      <c r="H640" s="200">
        <f t="shared" si="23"/>
        <v>0</v>
      </c>
      <c r="I640" s="976" t="s">
        <v>661</v>
      </c>
    </row>
    <row r="641" spans="1:9" s="27" customFormat="1" ht="15" customHeight="1" outlineLevel="1" x14ac:dyDescent="0.2">
      <c r="A641" s="28"/>
      <c r="B641" s="974"/>
      <c r="C641" s="29" t="s">
        <v>1154</v>
      </c>
      <c r="D641" s="212" t="s">
        <v>926</v>
      </c>
      <c r="E641" s="187"/>
      <c r="F641" s="170" t="s">
        <v>36</v>
      </c>
      <c r="G641" s="24">
        <v>243</v>
      </c>
      <c r="H641" s="200">
        <f t="shared" si="23"/>
        <v>0</v>
      </c>
      <c r="I641" s="976" t="s">
        <v>661</v>
      </c>
    </row>
    <row r="642" spans="1:9" s="27" customFormat="1" ht="15" customHeight="1" outlineLevel="1" x14ac:dyDescent="0.2">
      <c r="A642" s="28"/>
      <c r="B642" s="974"/>
      <c r="C642" s="29" t="s">
        <v>1155</v>
      </c>
      <c r="D642" s="212" t="s">
        <v>928</v>
      </c>
      <c r="E642" s="187"/>
      <c r="F642" s="170" t="s">
        <v>36</v>
      </c>
      <c r="G642" s="24">
        <v>243</v>
      </c>
      <c r="H642" s="200">
        <f t="shared" si="23"/>
        <v>0</v>
      </c>
      <c r="I642" s="976" t="s">
        <v>661</v>
      </c>
    </row>
    <row r="643" spans="1:9" s="27" customFormat="1" ht="15" customHeight="1" outlineLevel="1" x14ac:dyDescent="0.2">
      <c r="A643" s="28"/>
      <c r="B643" s="974"/>
      <c r="C643" s="29" t="s">
        <v>1156</v>
      </c>
      <c r="D643" s="212" t="s">
        <v>930</v>
      </c>
      <c r="E643" s="187"/>
      <c r="F643" s="170" t="s">
        <v>36</v>
      </c>
      <c r="G643" s="24">
        <v>243</v>
      </c>
      <c r="H643" s="200">
        <f t="shared" si="23"/>
        <v>0</v>
      </c>
      <c r="I643" s="976" t="s">
        <v>661</v>
      </c>
    </row>
    <row r="644" spans="1:9" s="27" customFormat="1" ht="15" customHeight="1" outlineLevel="1" x14ac:dyDescent="0.2">
      <c r="A644" s="28"/>
      <c r="B644" s="974"/>
      <c r="C644" s="29" t="s">
        <v>1157</v>
      </c>
      <c r="D644" s="212" t="s">
        <v>932</v>
      </c>
      <c r="E644" s="187"/>
      <c r="F644" s="170" t="s">
        <v>36</v>
      </c>
      <c r="G644" s="24">
        <v>340</v>
      </c>
      <c r="H644" s="200">
        <f t="shared" si="23"/>
        <v>0</v>
      </c>
      <c r="I644" s="976" t="s">
        <v>661</v>
      </c>
    </row>
    <row r="645" spans="1:9" s="27" customFormat="1" ht="15" customHeight="1" outlineLevel="1" x14ac:dyDescent="0.2">
      <c r="A645" s="28"/>
      <c r="B645" s="974"/>
      <c r="C645" s="29" t="s">
        <v>1158</v>
      </c>
      <c r="D645" s="212" t="s">
        <v>934</v>
      </c>
      <c r="E645" s="187"/>
      <c r="F645" s="170" t="s">
        <v>36</v>
      </c>
      <c r="G645" s="24">
        <v>340</v>
      </c>
      <c r="H645" s="200">
        <f t="shared" si="23"/>
        <v>0</v>
      </c>
      <c r="I645" s="976" t="s">
        <v>661</v>
      </c>
    </row>
    <row r="646" spans="1:9" s="27" customFormat="1" ht="15" customHeight="1" outlineLevel="1" x14ac:dyDescent="0.2">
      <c r="A646" s="28"/>
      <c r="B646" s="974"/>
      <c r="C646" s="29" t="s">
        <v>1159</v>
      </c>
      <c r="D646" s="212" t="s">
        <v>936</v>
      </c>
      <c r="E646" s="187"/>
      <c r="F646" s="170" t="s">
        <v>36</v>
      </c>
      <c r="G646" s="24">
        <v>340</v>
      </c>
      <c r="H646" s="200">
        <f t="shared" si="23"/>
        <v>0</v>
      </c>
      <c r="I646" s="976" t="s">
        <v>661</v>
      </c>
    </row>
    <row r="647" spans="1:9" s="27" customFormat="1" ht="15" customHeight="1" outlineLevel="1" x14ac:dyDescent="0.2">
      <c r="A647" s="28"/>
      <c r="B647" s="974"/>
      <c r="C647" s="29" t="s">
        <v>1160</v>
      </c>
      <c r="D647" s="212" t="s">
        <v>938</v>
      </c>
      <c r="E647" s="187"/>
      <c r="F647" s="170" t="s">
        <v>36</v>
      </c>
      <c r="G647" s="24">
        <v>340</v>
      </c>
      <c r="H647" s="200">
        <f t="shared" si="23"/>
        <v>0</v>
      </c>
      <c r="I647" s="976" t="s">
        <v>661</v>
      </c>
    </row>
    <row r="648" spans="1:9" s="27" customFormat="1" ht="15" customHeight="1" outlineLevel="1" x14ac:dyDescent="0.2">
      <c r="A648" s="28"/>
      <c r="B648" s="974"/>
      <c r="C648" s="29" t="s">
        <v>1161</v>
      </c>
      <c r="D648" s="212" t="s">
        <v>940</v>
      </c>
      <c r="E648" s="187"/>
      <c r="F648" s="170" t="s">
        <v>36</v>
      </c>
      <c r="G648" s="24">
        <v>383</v>
      </c>
      <c r="H648" s="200">
        <f t="shared" si="23"/>
        <v>0</v>
      </c>
      <c r="I648" s="976" t="s">
        <v>661</v>
      </c>
    </row>
    <row r="649" spans="1:9" s="27" customFormat="1" ht="15" customHeight="1" outlineLevel="1" x14ac:dyDescent="0.2">
      <c r="A649" s="28"/>
      <c r="B649" s="974"/>
      <c r="C649" s="29" t="s">
        <v>1162</v>
      </c>
      <c r="D649" s="212" t="s">
        <v>942</v>
      </c>
      <c r="E649" s="187"/>
      <c r="F649" s="170" t="s">
        <v>36</v>
      </c>
      <c r="G649" s="24">
        <v>383</v>
      </c>
      <c r="H649" s="200">
        <f t="shared" si="23"/>
        <v>0</v>
      </c>
      <c r="I649" s="976" t="s">
        <v>661</v>
      </c>
    </row>
    <row r="650" spans="1:9" s="27" customFormat="1" ht="15" customHeight="1" outlineLevel="1" x14ac:dyDescent="0.2">
      <c r="A650" s="28"/>
      <c r="B650" s="974"/>
      <c r="C650" s="29" t="s">
        <v>1163</v>
      </c>
      <c r="D650" s="212" t="s">
        <v>944</v>
      </c>
      <c r="E650" s="187"/>
      <c r="F650" s="170" t="s">
        <v>36</v>
      </c>
      <c r="G650" s="24">
        <v>383</v>
      </c>
      <c r="H650" s="200">
        <f t="shared" si="23"/>
        <v>0</v>
      </c>
      <c r="I650" s="976" t="s">
        <v>661</v>
      </c>
    </row>
    <row r="651" spans="1:9" s="27" customFormat="1" ht="15" customHeight="1" outlineLevel="1" x14ac:dyDescent="0.2">
      <c r="A651" s="28"/>
      <c r="B651" s="974"/>
      <c r="C651" s="29" t="s">
        <v>1164</v>
      </c>
      <c r="D651" s="212" t="s">
        <v>946</v>
      </c>
      <c r="E651" s="187"/>
      <c r="F651" s="170" t="s">
        <v>36</v>
      </c>
      <c r="G651" s="24">
        <v>383</v>
      </c>
      <c r="H651" s="200">
        <f t="shared" si="23"/>
        <v>0</v>
      </c>
      <c r="I651" s="976" t="s">
        <v>661</v>
      </c>
    </row>
    <row r="652" spans="1:9" s="27" customFormat="1" ht="15" customHeight="1" outlineLevel="1" x14ac:dyDescent="0.2">
      <c r="A652" s="28"/>
      <c r="B652" s="974"/>
      <c r="C652" s="29" t="s">
        <v>1165</v>
      </c>
      <c r="D652" s="212" t="s">
        <v>948</v>
      </c>
      <c r="E652" s="187"/>
      <c r="F652" s="170" t="s">
        <v>36</v>
      </c>
      <c r="G652" s="24">
        <v>412</v>
      </c>
      <c r="H652" s="200">
        <f t="shared" si="23"/>
        <v>0</v>
      </c>
      <c r="I652" s="976" t="s">
        <v>661</v>
      </c>
    </row>
    <row r="653" spans="1:9" s="27" customFormat="1" ht="15" customHeight="1" outlineLevel="1" x14ac:dyDescent="0.2">
      <c r="A653" s="28"/>
      <c r="B653" s="974"/>
      <c r="C653" s="29" t="s">
        <v>1166</v>
      </c>
      <c r="D653" s="212" t="s">
        <v>950</v>
      </c>
      <c r="E653" s="187"/>
      <c r="F653" s="170" t="s">
        <v>36</v>
      </c>
      <c r="G653" s="24">
        <v>412</v>
      </c>
      <c r="H653" s="200">
        <f t="shared" si="23"/>
        <v>0</v>
      </c>
      <c r="I653" s="976" t="s">
        <v>661</v>
      </c>
    </row>
    <row r="654" spans="1:9" s="27" customFormat="1" ht="15" customHeight="1" outlineLevel="1" x14ac:dyDescent="0.2">
      <c r="A654" s="28"/>
      <c r="B654" s="974"/>
      <c r="C654" s="29" t="s">
        <v>1167</v>
      </c>
      <c r="D654" s="212" t="s">
        <v>952</v>
      </c>
      <c r="E654" s="187"/>
      <c r="F654" s="170" t="s">
        <v>36</v>
      </c>
      <c r="G654" s="24">
        <v>412</v>
      </c>
      <c r="H654" s="200">
        <f t="shared" si="23"/>
        <v>0</v>
      </c>
      <c r="I654" s="976" t="s">
        <v>661</v>
      </c>
    </row>
    <row r="655" spans="1:9" s="27" customFormat="1" ht="15" customHeight="1" outlineLevel="1" x14ac:dyDescent="0.2">
      <c r="A655" s="28"/>
      <c r="B655" s="974"/>
      <c r="C655" s="29" t="s">
        <v>1168</v>
      </c>
      <c r="D655" s="212" t="s">
        <v>954</v>
      </c>
      <c r="E655" s="187"/>
      <c r="F655" s="170" t="s">
        <v>36</v>
      </c>
      <c r="G655" s="24">
        <v>412</v>
      </c>
      <c r="H655" s="200">
        <f t="shared" si="23"/>
        <v>0</v>
      </c>
      <c r="I655" s="976" t="s">
        <v>661</v>
      </c>
    </row>
    <row r="656" spans="1:9" s="27" customFormat="1" ht="15" customHeight="1" outlineLevel="1" x14ac:dyDescent="0.2">
      <c r="A656" s="28"/>
      <c r="B656" s="974"/>
      <c r="C656" s="29" t="s">
        <v>1169</v>
      </c>
      <c r="D656" s="212" t="s">
        <v>956</v>
      </c>
      <c r="E656" s="213"/>
      <c r="F656" s="170" t="s">
        <v>36</v>
      </c>
      <c r="G656" s="24">
        <v>290</v>
      </c>
      <c r="H656" s="200">
        <f t="shared" si="23"/>
        <v>0</v>
      </c>
      <c r="I656" s="1002" t="s">
        <v>119</v>
      </c>
    </row>
    <row r="657" spans="1:9" s="27" customFormat="1" ht="15" customHeight="1" outlineLevel="1" x14ac:dyDescent="0.2">
      <c r="A657" s="28"/>
      <c r="B657" s="974"/>
      <c r="C657" s="29" t="s">
        <v>1170</v>
      </c>
      <c r="D657" s="212" t="s">
        <v>958</v>
      </c>
      <c r="E657" s="213"/>
      <c r="F657" s="170" t="s">
        <v>36</v>
      </c>
      <c r="G657" s="24">
        <v>290</v>
      </c>
      <c r="H657" s="200">
        <f t="shared" si="23"/>
        <v>0</v>
      </c>
      <c r="I657" s="1002" t="s">
        <v>119</v>
      </c>
    </row>
    <row r="658" spans="1:9" s="27" customFormat="1" ht="15" customHeight="1" outlineLevel="1" x14ac:dyDescent="0.2">
      <c r="A658" s="28"/>
      <c r="B658" s="974"/>
      <c r="C658" s="243" t="s">
        <v>2849</v>
      </c>
      <c r="D658" s="212" t="s">
        <v>960</v>
      </c>
      <c r="E658" s="213"/>
      <c r="F658" s="170" t="s">
        <v>36</v>
      </c>
      <c r="G658" s="24">
        <v>264</v>
      </c>
      <c r="H658" s="200">
        <f t="shared" si="23"/>
        <v>0</v>
      </c>
      <c r="I658" s="1002" t="s">
        <v>119</v>
      </c>
    </row>
    <row r="659" spans="1:9" s="27" customFormat="1" ht="15" customHeight="1" outlineLevel="1" x14ac:dyDescent="0.2">
      <c r="A659" s="28"/>
      <c r="B659" s="974"/>
      <c r="C659" s="29" t="s">
        <v>1171</v>
      </c>
      <c r="D659" s="212" t="s">
        <v>962</v>
      </c>
      <c r="E659" s="213"/>
      <c r="F659" s="170" t="s">
        <v>36</v>
      </c>
      <c r="G659" s="24">
        <v>290</v>
      </c>
      <c r="H659" s="200">
        <f t="shared" ref="H659:H722" si="24">B659*G659</f>
        <v>0</v>
      </c>
      <c r="I659" s="1002" t="s">
        <v>119</v>
      </c>
    </row>
    <row r="660" spans="1:9" s="27" customFormat="1" ht="15" customHeight="1" outlineLevel="1" x14ac:dyDescent="0.2">
      <c r="A660" s="28"/>
      <c r="B660" s="974"/>
      <c r="C660" s="29" t="s">
        <v>1172</v>
      </c>
      <c r="D660" s="212" t="s">
        <v>964</v>
      </c>
      <c r="E660" s="213"/>
      <c r="F660" s="170" t="s">
        <v>36</v>
      </c>
      <c r="G660" s="24">
        <v>319</v>
      </c>
      <c r="H660" s="200">
        <f t="shared" si="24"/>
        <v>0</v>
      </c>
      <c r="I660" s="1002" t="s">
        <v>119</v>
      </c>
    </row>
    <row r="661" spans="1:9" s="27" customFormat="1" ht="15" customHeight="1" outlineLevel="1" x14ac:dyDescent="0.2">
      <c r="A661" s="28"/>
      <c r="B661" s="974"/>
      <c r="C661" s="29" t="s">
        <v>1173</v>
      </c>
      <c r="D661" s="212" t="s">
        <v>966</v>
      </c>
      <c r="E661" s="213"/>
      <c r="F661" s="170" t="s">
        <v>36</v>
      </c>
      <c r="G661" s="24">
        <v>319</v>
      </c>
      <c r="H661" s="200">
        <f t="shared" si="24"/>
        <v>0</v>
      </c>
      <c r="I661" s="1002" t="s">
        <v>119</v>
      </c>
    </row>
    <row r="662" spans="1:9" s="27" customFormat="1" ht="15" customHeight="1" outlineLevel="1" x14ac:dyDescent="0.2">
      <c r="A662" s="28"/>
      <c r="B662" s="974"/>
      <c r="C662" s="29" t="s">
        <v>1174</v>
      </c>
      <c r="D662" s="212" t="s">
        <v>968</v>
      </c>
      <c r="E662" s="213"/>
      <c r="F662" s="170" t="s">
        <v>36</v>
      </c>
      <c r="G662" s="24">
        <v>319</v>
      </c>
      <c r="H662" s="200">
        <f t="shared" si="24"/>
        <v>0</v>
      </c>
      <c r="I662" s="1002" t="s">
        <v>119</v>
      </c>
    </row>
    <row r="663" spans="1:9" s="27" customFormat="1" ht="15" customHeight="1" outlineLevel="1" x14ac:dyDescent="0.2">
      <c r="A663" s="28"/>
      <c r="B663" s="974"/>
      <c r="C663" s="29" t="s">
        <v>1175</v>
      </c>
      <c r="D663" s="212" t="s">
        <v>970</v>
      </c>
      <c r="E663" s="213"/>
      <c r="F663" s="170" t="s">
        <v>36</v>
      </c>
      <c r="G663" s="24">
        <v>319</v>
      </c>
      <c r="H663" s="200">
        <f t="shared" si="24"/>
        <v>0</v>
      </c>
      <c r="I663" s="1002" t="s">
        <v>119</v>
      </c>
    </row>
    <row r="664" spans="1:9" s="27" customFormat="1" ht="15" customHeight="1" outlineLevel="1" x14ac:dyDescent="0.2">
      <c r="A664" s="28"/>
      <c r="B664" s="974"/>
      <c r="C664" s="29" t="s">
        <v>1176</v>
      </c>
      <c r="D664" s="212" t="s">
        <v>972</v>
      </c>
      <c r="E664" s="187"/>
      <c r="F664" s="170" t="s">
        <v>36</v>
      </c>
      <c r="G664" s="24">
        <v>411</v>
      </c>
      <c r="H664" s="200">
        <f t="shared" si="24"/>
        <v>0</v>
      </c>
      <c r="I664" s="1002" t="s">
        <v>119</v>
      </c>
    </row>
    <row r="665" spans="1:9" s="27" customFormat="1" ht="15" customHeight="1" outlineLevel="1" x14ac:dyDescent="0.2">
      <c r="A665" s="28"/>
      <c r="B665" s="974"/>
      <c r="C665" s="29" t="s">
        <v>1177</v>
      </c>
      <c r="D665" s="212" t="s">
        <v>974</v>
      </c>
      <c r="E665" s="187"/>
      <c r="F665" s="170" t="s">
        <v>36</v>
      </c>
      <c r="G665" s="24">
        <v>411</v>
      </c>
      <c r="H665" s="200">
        <f t="shared" si="24"/>
        <v>0</v>
      </c>
      <c r="I665" s="1002" t="s">
        <v>119</v>
      </c>
    </row>
    <row r="666" spans="1:9" s="27" customFormat="1" ht="15" customHeight="1" outlineLevel="1" x14ac:dyDescent="0.2">
      <c r="A666" s="28"/>
      <c r="B666" s="974"/>
      <c r="C666" s="29" t="s">
        <v>1178</v>
      </c>
      <c r="D666" s="212" t="s">
        <v>976</v>
      </c>
      <c r="E666" s="187"/>
      <c r="F666" s="170" t="s">
        <v>36</v>
      </c>
      <c r="G666" s="24">
        <v>411</v>
      </c>
      <c r="H666" s="200">
        <f t="shared" si="24"/>
        <v>0</v>
      </c>
      <c r="I666" s="1002" t="s">
        <v>119</v>
      </c>
    </row>
    <row r="667" spans="1:9" s="27" customFormat="1" ht="15" customHeight="1" outlineLevel="1" x14ac:dyDescent="0.2">
      <c r="A667" s="28"/>
      <c r="B667" s="974"/>
      <c r="C667" s="29" t="s">
        <v>1179</v>
      </c>
      <c r="D667" s="212" t="s">
        <v>978</v>
      </c>
      <c r="E667" s="187"/>
      <c r="F667" s="170" t="s">
        <v>36</v>
      </c>
      <c r="G667" s="24">
        <v>411</v>
      </c>
      <c r="H667" s="200">
        <f t="shared" si="24"/>
        <v>0</v>
      </c>
      <c r="I667" s="1002" t="s">
        <v>119</v>
      </c>
    </row>
    <row r="668" spans="1:9" s="27" customFormat="1" ht="15" customHeight="1" outlineLevel="1" x14ac:dyDescent="0.2">
      <c r="A668" s="28"/>
      <c r="B668" s="974"/>
      <c r="C668" s="29" t="s">
        <v>1180</v>
      </c>
      <c r="D668" s="212" t="s">
        <v>980</v>
      </c>
      <c r="E668" s="187"/>
      <c r="F668" s="170" t="s">
        <v>36</v>
      </c>
      <c r="G668" s="24">
        <v>439</v>
      </c>
      <c r="H668" s="200">
        <f t="shared" si="24"/>
        <v>0</v>
      </c>
      <c r="I668" s="1002" t="s">
        <v>119</v>
      </c>
    </row>
    <row r="669" spans="1:9" s="27" customFormat="1" ht="15" customHeight="1" outlineLevel="1" x14ac:dyDescent="0.2">
      <c r="A669" s="28"/>
      <c r="B669" s="974"/>
      <c r="C669" s="29" t="s">
        <v>1181</v>
      </c>
      <c r="D669" s="212" t="s">
        <v>982</v>
      </c>
      <c r="E669" s="187"/>
      <c r="F669" s="170" t="s">
        <v>36</v>
      </c>
      <c r="G669" s="24">
        <v>439</v>
      </c>
      <c r="H669" s="200">
        <f t="shared" si="24"/>
        <v>0</v>
      </c>
      <c r="I669" s="1002" t="s">
        <v>119</v>
      </c>
    </row>
    <row r="670" spans="1:9" s="27" customFormat="1" ht="15" customHeight="1" outlineLevel="1" x14ac:dyDescent="0.2">
      <c r="A670" s="28"/>
      <c r="B670" s="974"/>
      <c r="C670" s="29" t="s">
        <v>1182</v>
      </c>
      <c r="D670" s="212" t="s">
        <v>984</v>
      </c>
      <c r="E670" s="187"/>
      <c r="F670" s="170" t="s">
        <v>36</v>
      </c>
      <c r="G670" s="24">
        <v>439</v>
      </c>
      <c r="H670" s="200">
        <f t="shared" si="24"/>
        <v>0</v>
      </c>
      <c r="I670" s="1002" t="s">
        <v>119</v>
      </c>
    </row>
    <row r="671" spans="1:9" s="27" customFormat="1" ht="15" customHeight="1" outlineLevel="1" x14ac:dyDescent="0.2">
      <c r="A671" s="28"/>
      <c r="B671" s="974"/>
      <c r="C671" s="29" t="s">
        <v>1183</v>
      </c>
      <c r="D671" s="212" t="s">
        <v>986</v>
      </c>
      <c r="E671" s="187"/>
      <c r="F671" s="170" t="s">
        <v>36</v>
      </c>
      <c r="G671" s="24">
        <v>439</v>
      </c>
      <c r="H671" s="200">
        <f t="shared" si="24"/>
        <v>0</v>
      </c>
      <c r="I671" s="1002" t="s">
        <v>119</v>
      </c>
    </row>
    <row r="672" spans="1:9" s="27" customFormat="1" ht="15" customHeight="1" outlineLevel="1" x14ac:dyDescent="0.2">
      <c r="A672" s="28"/>
      <c r="B672" s="974"/>
      <c r="C672" s="29" t="s">
        <v>1184</v>
      </c>
      <c r="D672" s="212" t="s">
        <v>988</v>
      </c>
      <c r="E672" s="213"/>
      <c r="F672" s="170" t="s">
        <v>36</v>
      </c>
      <c r="G672" s="24">
        <v>322</v>
      </c>
      <c r="H672" s="200">
        <f t="shared" si="24"/>
        <v>0</v>
      </c>
      <c r="I672" s="976" t="s">
        <v>661</v>
      </c>
    </row>
    <row r="673" spans="1:9" s="27" customFormat="1" ht="15" customHeight="1" outlineLevel="1" x14ac:dyDescent="0.2">
      <c r="A673" s="28"/>
      <c r="B673" s="974"/>
      <c r="C673" s="29" t="s">
        <v>1185</v>
      </c>
      <c r="D673" s="212" t="s">
        <v>990</v>
      </c>
      <c r="E673" s="213"/>
      <c r="F673" s="170" t="s">
        <v>36</v>
      </c>
      <c r="G673" s="24">
        <v>322</v>
      </c>
      <c r="H673" s="200">
        <f t="shared" si="24"/>
        <v>0</v>
      </c>
      <c r="I673" s="976" t="s">
        <v>661</v>
      </c>
    </row>
    <row r="674" spans="1:9" s="27" customFormat="1" ht="15" customHeight="1" outlineLevel="1" x14ac:dyDescent="0.2">
      <c r="A674" s="28"/>
      <c r="B674" s="974"/>
      <c r="C674" s="29" t="s">
        <v>1186</v>
      </c>
      <c r="D674" s="212" t="s">
        <v>992</v>
      </c>
      <c r="E674" s="213"/>
      <c r="F674" s="170" t="s">
        <v>36</v>
      </c>
      <c r="G674" s="24">
        <v>322</v>
      </c>
      <c r="H674" s="200">
        <f t="shared" si="24"/>
        <v>0</v>
      </c>
      <c r="I674" s="976" t="s">
        <v>661</v>
      </c>
    </row>
    <row r="675" spans="1:9" s="27" customFormat="1" ht="15" customHeight="1" outlineLevel="1" x14ac:dyDescent="0.2">
      <c r="A675" s="28"/>
      <c r="B675" s="974"/>
      <c r="C675" s="29" t="s">
        <v>1187</v>
      </c>
      <c r="D675" s="212" t="s">
        <v>994</v>
      </c>
      <c r="E675" s="213"/>
      <c r="F675" s="170" t="s">
        <v>36</v>
      </c>
      <c r="G675" s="24">
        <v>322</v>
      </c>
      <c r="H675" s="200">
        <f t="shared" si="24"/>
        <v>0</v>
      </c>
      <c r="I675" s="976" t="s">
        <v>661</v>
      </c>
    </row>
    <row r="676" spans="1:9" s="27" customFormat="1" ht="15" customHeight="1" outlineLevel="1" x14ac:dyDescent="0.2">
      <c r="A676" s="28"/>
      <c r="B676" s="974"/>
      <c r="C676" s="29" t="s">
        <v>1188</v>
      </c>
      <c r="D676" s="212" t="s">
        <v>996</v>
      </c>
      <c r="E676" s="213"/>
      <c r="F676" s="170" t="s">
        <v>36</v>
      </c>
      <c r="G676" s="24">
        <v>351</v>
      </c>
      <c r="H676" s="200">
        <f t="shared" si="24"/>
        <v>0</v>
      </c>
      <c r="I676" s="976" t="s">
        <v>661</v>
      </c>
    </row>
    <row r="677" spans="1:9" s="27" customFormat="1" ht="15" customHeight="1" outlineLevel="1" x14ac:dyDescent="0.2">
      <c r="A677" s="28"/>
      <c r="B677" s="974"/>
      <c r="C677" s="29" t="s">
        <v>1189</v>
      </c>
      <c r="D677" s="212" t="s">
        <v>998</v>
      </c>
      <c r="E677" s="213"/>
      <c r="F677" s="170" t="s">
        <v>36</v>
      </c>
      <c r="G677" s="24">
        <v>351</v>
      </c>
      <c r="H677" s="200">
        <f t="shared" si="24"/>
        <v>0</v>
      </c>
      <c r="I677" s="976" t="s">
        <v>661</v>
      </c>
    </row>
    <row r="678" spans="1:9" s="27" customFormat="1" ht="15" customHeight="1" outlineLevel="1" x14ac:dyDescent="0.2">
      <c r="A678" s="28"/>
      <c r="B678" s="974"/>
      <c r="C678" s="29" t="s">
        <v>1190</v>
      </c>
      <c r="D678" s="212" t="s">
        <v>1000</v>
      </c>
      <c r="E678" s="213"/>
      <c r="F678" s="170" t="s">
        <v>36</v>
      </c>
      <c r="G678" s="24">
        <v>351</v>
      </c>
      <c r="H678" s="200">
        <f t="shared" si="24"/>
        <v>0</v>
      </c>
      <c r="I678" s="976" t="s">
        <v>661</v>
      </c>
    </row>
    <row r="679" spans="1:9" s="27" customFormat="1" ht="15" customHeight="1" outlineLevel="1" x14ac:dyDescent="0.2">
      <c r="A679" s="28"/>
      <c r="B679" s="974"/>
      <c r="C679" s="29" t="s">
        <v>1191</v>
      </c>
      <c r="D679" s="212" t="s">
        <v>1002</v>
      </c>
      <c r="E679" s="213"/>
      <c r="F679" s="170" t="s">
        <v>36</v>
      </c>
      <c r="G679" s="24">
        <v>351</v>
      </c>
      <c r="H679" s="200">
        <f t="shared" si="24"/>
        <v>0</v>
      </c>
      <c r="I679" s="976" t="s">
        <v>661</v>
      </c>
    </row>
    <row r="680" spans="1:9" s="27" customFormat="1" ht="15" customHeight="1" outlineLevel="1" x14ac:dyDescent="0.2">
      <c r="A680" s="28"/>
      <c r="B680" s="974"/>
      <c r="C680" s="29" t="s">
        <v>1192</v>
      </c>
      <c r="D680" s="214" t="s">
        <v>1193</v>
      </c>
      <c r="E680" s="213"/>
      <c r="F680" s="170" t="s">
        <v>36</v>
      </c>
      <c r="G680" s="24">
        <v>404</v>
      </c>
      <c r="H680" s="200">
        <f t="shared" si="24"/>
        <v>0</v>
      </c>
      <c r="I680" s="976" t="s">
        <v>661</v>
      </c>
    </row>
    <row r="681" spans="1:9" s="27" customFormat="1" ht="15" customHeight="1" outlineLevel="1" x14ac:dyDescent="0.2">
      <c r="A681" s="28"/>
      <c r="B681" s="974"/>
      <c r="C681" s="29" t="s">
        <v>1194</v>
      </c>
      <c r="D681" s="214" t="s">
        <v>1195</v>
      </c>
      <c r="E681" s="187"/>
      <c r="F681" s="170" t="s">
        <v>36</v>
      </c>
      <c r="G681" s="24">
        <v>404</v>
      </c>
      <c r="H681" s="200">
        <f t="shared" si="24"/>
        <v>0</v>
      </c>
      <c r="I681" s="976" t="s">
        <v>661</v>
      </c>
    </row>
    <row r="682" spans="1:9" s="27" customFormat="1" ht="15" customHeight="1" outlineLevel="1" x14ac:dyDescent="0.2">
      <c r="A682" s="28"/>
      <c r="B682" s="974"/>
      <c r="C682" s="29" t="s">
        <v>1196</v>
      </c>
      <c r="D682" s="214" t="s">
        <v>1197</v>
      </c>
      <c r="E682" s="187"/>
      <c r="F682" s="170" t="s">
        <v>36</v>
      </c>
      <c r="G682" s="24">
        <v>404</v>
      </c>
      <c r="H682" s="200">
        <f t="shared" si="24"/>
        <v>0</v>
      </c>
      <c r="I682" s="976" t="s">
        <v>661</v>
      </c>
    </row>
    <row r="683" spans="1:9" s="27" customFormat="1" ht="15" customHeight="1" outlineLevel="1" x14ac:dyDescent="0.2">
      <c r="A683" s="28"/>
      <c r="B683" s="974"/>
      <c r="C683" s="29" t="s">
        <v>1198</v>
      </c>
      <c r="D683" s="214" t="s">
        <v>1199</v>
      </c>
      <c r="E683" s="213"/>
      <c r="F683" s="170" t="s">
        <v>36</v>
      </c>
      <c r="G683" s="24">
        <v>404</v>
      </c>
      <c r="H683" s="200">
        <f t="shared" si="24"/>
        <v>0</v>
      </c>
      <c r="I683" s="976" t="s">
        <v>661</v>
      </c>
    </row>
    <row r="684" spans="1:9" s="27" customFormat="1" ht="15" customHeight="1" outlineLevel="1" x14ac:dyDescent="0.2">
      <c r="A684" s="28"/>
      <c r="B684" s="974"/>
      <c r="C684" s="29" t="s">
        <v>1200</v>
      </c>
      <c r="D684" s="214" t="s">
        <v>1201</v>
      </c>
      <c r="E684" s="187"/>
      <c r="F684" s="170" t="s">
        <v>36</v>
      </c>
      <c r="G684" s="24">
        <v>434</v>
      </c>
      <c r="H684" s="200">
        <f t="shared" si="24"/>
        <v>0</v>
      </c>
      <c r="I684" s="976" t="s">
        <v>661</v>
      </c>
    </row>
    <row r="685" spans="1:9" s="27" customFormat="1" ht="15" customHeight="1" outlineLevel="1" x14ac:dyDescent="0.2">
      <c r="A685" s="28"/>
      <c r="B685" s="974"/>
      <c r="C685" s="29" t="s">
        <v>1202</v>
      </c>
      <c r="D685" s="214" t="s">
        <v>1203</v>
      </c>
      <c r="E685" s="187"/>
      <c r="F685" s="170" t="s">
        <v>36</v>
      </c>
      <c r="G685" s="24">
        <v>434</v>
      </c>
      <c r="H685" s="200">
        <f t="shared" si="24"/>
        <v>0</v>
      </c>
      <c r="I685" s="976" t="s">
        <v>661</v>
      </c>
    </row>
    <row r="686" spans="1:9" s="27" customFormat="1" ht="15" customHeight="1" outlineLevel="1" x14ac:dyDescent="0.2">
      <c r="A686" s="28"/>
      <c r="B686" s="974"/>
      <c r="C686" s="29" t="s">
        <v>1204</v>
      </c>
      <c r="D686" s="214" t="s">
        <v>1205</v>
      </c>
      <c r="E686" s="187"/>
      <c r="F686" s="170" t="s">
        <v>36</v>
      </c>
      <c r="G686" s="24">
        <v>434</v>
      </c>
      <c r="H686" s="200">
        <f t="shared" si="24"/>
        <v>0</v>
      </c>
      <c r="I686" s="976" t="s">
        <v>661</v>
      </c>
    </row>
    <row r="687" spans="1:9" s="27" customFormat="1" ht="15" customHeight="1" outlineLevel="1" x14ac:dyDescent="0.2">
      <c r="A687" s="28"/>
      <c r="B687" s="974"/>
      <c r="C687" s="29" t="s">
        <v>1206</v>
      </c>
      <c r="D687" s="214" t="s">
        <v>1207</v>
      </c>
      <c r="E687" s="187"/>
      <c r="F687" s="170" t="s">
        <v>36</v>
      </c>
      <c r="G687" s="24">
        <v>434</v>
      </c>
      <c r="H687" s="200">
        <f t="shared" si="24"/>
        <v>0</v>
      </c>
      <c r="I687" s="976" t="s">
        <v>661</v>
      </c>
    </row>
    <row r="688" spans="1:9" s="27" customFormat="1" ht="15" customHeight="1" outlineLevel="1" x14ac:dyDescent="0.2">
      <c r="A688" s="28"/>
      <c r="B688" s="974"/>
      <c r="C688" s="29" t="s">
        <v>1208</v>
      </c>
      <c r="D688" s="214" t="s">
        <v>1020</v>
      </c>
      <c r="E688" s="187"/>
      <c r="F688" s="170" t="s">
        <v>36</v>
      </c>
      <c r="G688" s="24">
        <v>364</v>
      </c>
      <c r="H688" s="200">
        <f t="shared" si="24"/>
        <v>0</v>
      </c>
      <c r="I688" s="976" t="s">
        <v>661</v>
      </c>
    </row>
    <row r="689" spans="1:9" s="27" customFormat="1" ht="15" customHeight="1" outlineLevel="1" x14ac:dyDescent="0.2">
      <c r="A689" s="28"/>
      <c r="B689" s="974"/>
      <c r="C689" s="29" t="s">
        <v>1209</v>
      </c>
      <c r="D689" s="214" t="s">
        <v>1022</v>
      </c>
      <c r="E689" s="187"/>
      <c r="F689" s="170" t="s">
        <v>36</v>
      </c>
      <c r="G689" s="24">
        <v>364</v>
      </c>
      <c r="H689" s="200">
        <f t="shared" si="24"/>
        <v>0</v>
      </c>
      <c r="I689" s="976" t="s">
        <v>661</v>
      </c>
    </row>
    <row r="690" spans="1:9" s="27" customFormat="1" ht="15" customHeight="1" outlineLevel="1" x14ac:dyDescent="0.2">
      <c r="A690" s="28"/>
      <c r="B690" s="974"/>
      <c r="C690" s="29" t="s">
        <v>1210</v>
      </c>
      <c r="D690" s="214" t="s">
        <v>1024</v>
      </c>
      <c r="E690" s="187"/>
      <c r="F690" s="170" t="s">
        <v>36</v>
      </c>
      <c r="G690" s="24">
        <v>364</v>
      </c>
      <c r="H690" s="200">
        <f t="shared" si="24"/>
        <v>0</v>
      </c>
      <c r="I690" s="976" t="s">
        <v>661</v>
      </c>
    </row>
    <row r="691" spans="1:9" s="27" customFormat="1" ht="15" customHeight="1" outlineLevel="1" x14ac:dyDescent="0.2">
      <c r="A691" s="28"/>
      <c r="B691" s="974"/>
      <c r="C691" s="29" t="s">
        <v>1211</v>
      </c>
      <c r="D691" s="214" t="s">
        <v>1026</v>
      </c>
      <c r="E691" s="187"/>
      <c r="F691" s="170" t="s">
        <v>36</v>
      </c>
      <c r="G691" s="24">
        <v>364</v>
      </c>
      <c r="H691" s="200">
        <f t="shared" si="24"/>
        <v>0</v>
      </c>
      <c r="I691" s="976" t="s">
        <v>661</v>
      </c>
    </row>
    <row r="692" spans="1:9" s="27" customFormat="1" ht="15" customHeight="1" outlineLevel="1" x14ac:dyDescent="0.2">
      <c r="A692" s="28"/>
      <c r="B692" s="974"/>
      <c r="C692" s="29" t="s">
        <v>1212</v>
      </c>
      <c r="D692" s="214" t="s">
        <v>1028</v>
      </c>
      <c r="E692" s="187"/>
      <c r="F692" s="170" t="s">
        <v>36</v>
      </c>
      <c r="G692" s="24">
        <v>393</v>
      </c>
      <c r="H692" s="200">
        <f t="shared" si="24"/>
        <v>0</v>
      </c>
      <c r="I692" s="976" t="s">
        <v>661</v>
      </c>
    </row>
    <row r="693" spans="1:9" s="27" customFormat="1" ht="15" customHeight="1" outlineLevel="1" x14ac:dyDescent="0.2">
      <c r="A693" s="28"/>
      <c r="B693" s="974"/>
      <c r="C693" s="29" t="s">
        <v>1213</v>
      </c>
      <c r="D693" s="214" t="s">
        <v>1030</v>
      </c>
      <c r="E693" s="187"/>
      <c r="F693" s="170" t="s">
        <v>36</v>
      </c>
      <c r="G693" s="24">
        <v>393</v>
      </c>
      <c r="H693" s="200">
        <f t="shared" si="24"/>
        <v>0</v>
      </c>
      <c r="I693" s="976" t="s">
        <v>661</v>
      </c>
    </row>
    <row r="694" spans="1:9" s="27" customFormat="1" ht="15" customHeight="1" outlineLevel="1" x14ac:dyDescent="0.2">
      <c r="A694" s="28"/>
      <c r="B694" s="974"/>
      <c r="C694" s="29" t="s">
        <v>1214</v>
      </c>
      <c r="D694" s="214" t="s">
        <v>1032</v>
      </c>
      <c r="E694" s="187"/>
      <c r="F694" s="170" t="s">
        <v>36</v>
      </c>
      <c r="G694" s="24">
        <v>393</v>
      </c>
      <c r="H694" s="200">
        <f t="shared" si="24"/>
        <v>0</v>
      </c>
      <c r="I694" s="976" t="s">
        <v>661</v>
      </c>
    </row>
    <row r="695" spans="1:9" s="27" customFormat="1" ht="15" customHeight="1" outlineLevel="1" x14ac:dyDescent="0.2">
      <c r="A695" s="28"/>
      <c r="B695" s="974"/>
      <c r="C695" s="29" t="s">
        <v>1215</v>
      </c>
      <c r="D695" s="214" t="s">
        <v>1034</v>
      </c>
      <c r="E695" s="187"/>
      <c r="F695" s="170" t="s">
        <v>36</v>
      </c>
      <c r="G695" s="24">
        <v>393</v>
      </c>
      <c r="H695" s="200">
        <f t="shared" si="24"/>
        <v>0</v>
      </c>
      <c r="I695" s="976" t="s">
        <v>661</v>
      </c>
    </row>
    <row r="696" spans="1:9" s="27" customFormat="1" ht="15" customHeight="1" outlineLevel="1" x14ac:dyDescent="0.2">
      <c r="A696" s="28"/>
      <c r="B696" s="974"/>
      <c r="C696" s="29" t="s">
        <v>1216</v>
      </c>
      <c r="D696" s="214" t="s">
        <v>1036</v>
      </c>
      <c r="E696" s="187"/>
      <c r="F696" s="170" t="s">
        <v>36</v>
      </c>
      <c r="G696" s="24">
        <v>386</v>
      </c>
      <c r="H696" s="200">
        <f t="shared" si="24"/>
        <v>0</v>
      </c>
      <c r="I696" s="976" t="s">
        <v>661</v>
      </c>
    </row>
    <row r="697" spans="1:9" s="27" customFormat="1" ht="15" customHeight="1" outlineLevel="1" x14ac:dyDescent="0.2">
      <c r="A697" s="28"/>
      <c r="B697" s="974"/>
      <c r="C697" s="29" t="s">
        <v>1217</v>
      </c>
      <c r="D697" s="214" t="s">
        <v>1038</v>
      </c>
      <c r="E697" s="187"/>
      <c r="F697" s="170" t="s">
        <v>36</v>
      </c>
      <c r="G697" s="24">
        <v>386</v>
      </c>
      <c r="H697" s="200">
        <f t="shared" si="24"/>
        <v>0</v>
      </c>
      <c r="I697" s="976" t="s">
        <v>661</v>
      </c>
    </row>
    <row r="698" spans="1:9" s="27" customFormat="1" ht="15" customHeight="1" outlineLevel="1" x14ac:dyDescent="0.2">
      <c r="A698" s="28"/>
      <c r="B698" s="974"/>
      <c r="C698" s="29" t="s">
        <v>1218</v>
      </c>
      <c r="D698" s="214" t="s">
        <v>1040</v>
      </c>
      <c r="E698" s="187"/>
      <c r="F698" s="170" t="s">
        <v>36</v>
      </c>
      <c r="G698" s="24">
        <v>386</v>
      </c>
      <c r="H698" s="200">
        <f t="shared" si="24"/>
        <v>0</v>
      </c>
      <c r="I698" s="976" t="s">
        <v>661</v>
      </c>
    </row>
    <row r="699" spans="1:9" s="27" customFormat="1" ht="15" customHeight="1" outlineLevel="1" x14ac:dyDescent="0.2">
      <c r="A699" s="28"/>
      <c r="B699" s="974"/>
      <c r="C699" s="29" t="s">
        <v>1219</v>
      </c>
      <c r="D699" s="214" t="s">
        <v>1042</v>
      </c>
      <c r="E699" s="187"/>
      <c r="F699" s="170" t="s">
        <v>36</v>
      </c>
      <c r="G699" s="24">
        <v>386</v>
      </c>
      <c r="H699" s="200">
        <f t="shared" si="24"/>
        <v>0</v>
      </c>
      <c r="I699" s="976" t="s">
        <v>661</v>
      </c>
    </row>
    <row r="700" spans="1:9" s="27" customFormat="1" ht="15" customHeight="1" outlineLevel="1" x14ac:dyDescent="0.2">
      <c r="A700" s="28"/>
      <c r="B700" s="974"/>
      <c r="C700" s="29" t="s">
        <v>1220</v>
      </c>
      <c r="D700" s="214" t="s">
        <v>1044</v>
      </c>
      <c r="E700" s="187"/>
      <c r="F700" s="170" t="s">
        <v>36</v>
      </c>
      <c r="G700" s="24">
        <v>413</v>
      </c>
      <c r="H700" s="200">
        <f t="shared" si="24"/>
        <v>0</v>
      </c>
      <c r="I700" s="976" t="s">
        <v>661</v>
      </c>
    </row>
    <row r="701" spans="1:9" s="27" customFormat="1" ht="15" customHeight="1" outlineLevel="1" x14ac:dyDescent="0.2">
      <c r="A701" s="28"/>
      <c r="B701" s="974"/>
      <c r="C701" s="29" t="s">
        <v>1221</v>
      </c>
      <c r="D701" s="214" t="s">
        <v>1046</v>
      </c>
      <c r="E701" s="187"/>
      <c r="F701" s="170" t="s">
        <v>36</v>
      </c>
      <c r="G701" s="24">
        <v>413</v>
      </c>
      <c r="H701" s="200">
        <f t="shared" si="24"/>
        <v>0</v>
      </c>
      <c r="I701" s="976" t="s">
        <v>661</v>
      </c>
    </row>
    <row r="702" spans="1:9" s="27" customFormat="1" ht="15" customHeight="1" outlineLevel="1" x14ac:dyDescent="0.2">
      <c r="A702" s="28"/>
      <c r="B702" s="974"/>
      <c r="C702" s="29" t="s">
        <v>1222</v>
      </c>
      <c r="D702" s="214" t="s">
        <v>1048</v>
      </c>
      <c r="E702" s="187"/>
      <c r="F702" s="170" t="s">
        <v>36</v>
      </c>
      <c r="G702" s="24">
        <v>413</v>
      </c>
      <c r="H702" s="200">
        <f t="shared" si="24"/>
        <v>0</v>
      </c>
      <c r="I702" s="976" t="s">
        <v>661</v>
      </c>
    </row>
    <row r="703" spans="1:9" s="27" customFormat="1" ht="15" customHeight="1" outlineLevel="1" x14ac:dyDescent="0.2">
      <c r="A703" s="28"/>
      <c r="B703" s="974"/>
      <c r="C703" s="29" t="s">
        <v>1223</v>
      </c>
      <c r="D703" s="214" t="s">
        <v>1050</v>
      </c>
      <c r="E703" s="187"/>
      <c r="F703" s="170" t="s">
        <v>36</v>
      </c>
      <c r="G703" s="24">
        <v>413</v>
      </c>
      <c r="H703" s="200">
        <f t="shared" si="24"/>
        <v>0</v>
      </c>
      <c r="I703" s="976" t="s">
        <v>661</v>
      </c>
    </row>
    <row r="704" spans="1:9" s="27" customFormat="1" ht="15" customHeight="1" outlineLevel="1" x14ac:dyDescent="0.2">
      <c r="A704" s="28"/>
      <c r="B704" s="974"/>
      <c r="C704" s="29" t="s">
        <v>1224</v>
      </c>
      <c r="D704" s="214" t="s">
        <v>1225</v>
      </c>
      <c r="E704" s="187"/>
      <c r="F704" s="170" t="s">
        <v>36</v>
      </c>
      <c r="G704" s="24">
        <v>364</v>
      </c>
      <c r="H704" s="200">
        <f t="shared" si="24"/>
        <v>0</v>
      </c>
      <c r="I704" s="976" t="s">
        <v>661</v>
      </c>
    </row>
    <row r="705" spans="1:9" s="27" customFormat="1" ht="15" customHeight="1" outlineLevel="1" x14ac:dyDescent="0.2">
      <c r="A705" s="28"/>
      <c r="B705" s="974"/>
      <c r="C705" s="29" t="s">
        <v>1226</v>
      </c>
      <c r="D705" s="214" t="s">
        <v>1227</v>
      </c>
      <c r="E705" s="187"/>
      <c r="F705" s="170" t="s">
        <v>36</v>
      </c>
      <c r="G705" s="24">
        <v>364</v>
      </c>
      <c r="H705" s="200">
        <f t="shared" si="24"/>
        <v>0</v>
      </c>
      <c r="I705" s="976" t="s">
        <v>661</v>
      </c>
    </row>
    <row r="706" spans="1:9" s="27" customFormat="1" ht="15" customHeight="1" outlineLevel="1" x14ac:dyDescent="0.2">
      <c r="A706" s="28"/>
      <c r="B706" s="974"/>
      <c r="C706" s="29" t="s">
        <v>1228</v>
      </c>
      <c r="D706" s="214" t="s">
        <v>1229</v>
      </c>
      <c r="E706" s="187"/>
      <c r="F706" s="170" t="s">
        <v>36</v>
      </c>
      <c r="G706" s="24">
        <v>364</v>
      </c>
      <c r="H706" s="200">
        <f t="shared" si="24"/>
        <v>0</v>
      </c>
      <c r="I706" s="976" t="s">
        <v>661</v>
      </c>
    </row>
    <row r="707" spans="1:9" s="27" customFormat="1" ht="15" customHeight="1" outlineLevel="1" x14ac:dyDescent="0.2">
      <c r="A707" s="28"/>
      <c r="B707" s="974"/>
      <c r="C707" s="29" t="s">
        <v>1230</v>
      </c>
      <c r="D707" s="214" t="s">
        <v>1231</v>
      </c>
      <c r="E707" s="187"/>
      <c r="F707" s="170" t="s">
        <v>36</v>
      </c>
      <c r="G707" s="24">
        <v>364</v>
      </c>
      <c r="H707" s="200">
        <f t="shared" si="24"/>
        <v>0</v>
      </c>
      <c r="I707" s="976" t="s">
        <v>661</v>
      </c>
    </row>
    <row r="708" spans="1:9" s="27" customFormat="1" ht="15" customHeight="1" outlineLevel="1" x14ac:dyDescent="0.2">
      <c r="A708" s="28"/>
      <c r="B708" s="974"/>
      <c r="C708" s="29" t="s">
        <v>1232</v>
      </c>
      <c r="D708" s="214" t="s">
        <v>1233</v>
      </c>
      <c r="E708" s="187"/>
      <c r="F708" s="170" t="s">
        <v>36</v>
      </c>
      <c r="G708" s="24">
        <v>393</v>
      </c>
      <c r="H708" s="200">
        <f t="shared" si="24"/>
        <v>0</v>
      </c>
      <c r="I708" s="976" t="s">
        <v>661</v>
      </c>
    </row>
    <row r="709" spans="1:9" s="27" customFormat="1" ht="15" customHeight="1" outlineLevel="1" x14ac:dyDescent="0.2">
      <c r="A709" s="28"/>
      <c r="B709" s="974"/>
      <c r="C709" s="29" t="s">
        <v>1234</v>
      </c>
      <c r="D709" s="214" t="s">
        <v>1235</v>
      </c>
      <c r="E709" s="187"/>
      <c r="F709" s="170" t="s">
        <v>36</v>
      </c>
      <c r="G709" s="24">
        <v>393</v>
      </c>
      <c r="H709" s="200">
        <f t="shared" si="24"/>
        <v>0</v>
      </c>
      <c r="I709" s="976" t="s">
        <v>661</v>
      </c>
    </row>
    <row r="710" spans="1:9" s="27" customFormat="1" ht="15" customHeight="1" outlineLevel="1" x14ac:dyDescent="0.2">
      <c r="A710" s="28"/>
      <c r="B710" s="974"/>
      <c r="C710" s="29" t="s">
        <v>1236</v>
      </c>
      <c r="D710" s="214" t="s">
        <v>1237</v>
      </c>
      <c r="E710" s="187"/>
      <c r="F710" s="170" t="s">
        <v>36</v>
      </c>
      <c r="G710" s="24">
        <v>393</v>
      </c>
      <c r="H710" s="200">
        <f t="shared" si="24"/>
        <v>0</v>
      </c>
      <c r="I710" s="976" t="s">
        <v>661</v>
      </c>
    </row>
    <row r="711" spans="1:9" s="27" customFormat="1" ht="15" customHeight="1" outlineLevel="1" x14ac:dyDescent="0.2">
      <c r="A711" s="28"/>
      <c r="B711" s="974"/>
      <c r="C711" s="29" t="s">
        <v>1238</v>
      </c>
      <c r="D711" s="214" t="s">
        <v>1239</v>
      </c>
      <c r="E711" s="187"/>
      <c r="F711" s="170" t="s">
        <v>36</v>
      </c>
      <c r="G711" s="24">
        <v>393</v>
      </c>
      <c r="H711" s="200">
        <f t="shared" si="24"/>
        <v>0</v>
      </c>
      <c r="I711" s="976" t="s">
        <v>661</v>
      </c>
    </row>
    <row r="712" spans="1:9" s="27" customFormat="1" ht="15" customHeight="1" outlineLevel="1" x14ac:dyDescent="0.2">
      <c r="A712" s="28"/>
      <c r="B712" s="974"/>
      <c r="C712" s="29" t="s">
        <v>1240</v>
      </c>
      <c r="D712" s="214" t="s">
        <v>1241</v>
      </c>
      <c r="E712" s="187"/>
      <c r="F712" s="170" t="s">
        <v>36</v>
      </c>
      <c r="G712" s="24">
        <v>386</v>
      </c>
      <c r="H712" s="200">
        <f t="shared" si="24"/>
        <v>0</v>
      </c>
      <c r="I712" s="976" t="s">
        <v>661</v>
      </c>
    </row>
    <row r="713" spans="1:9" s="27" customFormat="1" ht="15" customHeight="1" outlineLevel="1" x14ac:dyDescent="0.2">
      <c r="A713" s="28"/>
      <c r="B713" s="974"/>
      <c r="C713" s="29" t="s">
        <v>1242</v>
      </c>
      <c r="D713" s="214" t="s">
        <v>1243</v>
      </c>
      <c r="E713" s="187"/>
      <c r="F713" s="170" t="s">
        <v>36</v>
      </c>
      <c r="G713" s="24">
        <v>386</v>
      </c>
      <c r="H713" s="200">
        <f t="shared" si="24"/>
        <v>0</v>
      </c>
      <c r="I713" s="976" t="s">
        <v>661</v>
      </c>
    </row>
    <row r="714" spans="1:9" s="27" customFormat="1" ht="15" customHeight="1" outlineLevel="1" x14ac:dyDescent="0.2">
      <c r="A714" s="28"/>
      <c r="B714" s="974"/>
      <c r="C714" s="29" t="s">
        <v>1244</v>
      </c>
      <c r="D714" s="214" t="s">
        <v>1245</v>
      </c>
      <c r="E714" s="187"/>
      <c r="F714" s="170" t="s">
        <v>36</v>
      </c>
      <c r="G714" s="24">
        <v>386</v>
      </c>
      <c r="H714" s="200">
        <f t="shared" si="24"/>
        <v>0</v>
      </c>
      <c r="I714" s="976" t="s">
        <v>661</v>
      </c>
    </row>
    <row r="715" spans="1:9" s="27" customFormat="1" ht="15" customHeight="1" outlineLevel="1" x14ac:dyDescent="0.2">
      <c r="A715" s="28"/>
      <c r="B715" s="974"/>
      <c r="C715" s="29" t="s">
        <v>1246</v>
      </c>
      <c r="D715" s="214" t="s">
        <v>1247</v>
      </c>
      <c r="E715" s="187"/>
      <c r="F715" s="170" t="s">
        <v>36</v>
      </c>
      <c r="G715" s="24">
        <v>386</v>
      </c>
      <c r="H715" s="200">
        <f t="shared" si="24"/>
        <v>0</v>
      </c>
      <c r="I715" s="976" t="s">
        <v>661</v>
      </c>
    </row>
    <row r="716" spans="1:9" s="27" customFormat="1" ht="15" customHeight="1" outlineLevel="1" x14ac:dyDescent="0.2">
      <c r="A716" s="28"/>
      <c r="B716" s="974"/>
      <c r="C716" s="29" t="s">
        <v>1248</v>
      </c>
      <c r="D716" s="214" t="s">
        <v>1249</v>
      </c>
      <c r="E716" s="187"/>
      <c r="F716" s="170" t="s">
        <v>36</v>
      </c>
      <c r="G716" s="24">
        <v>413</v>
      </c>
      <c r="H716" s="200">
        <f t="shared" si="24"/>
        <v>0</v>
      </c>
      <c r="I716" s="976" t="s">
        <v>661</v>
      </c>
    </row>
    <row r="717" spans="1:9" s="27" customFormat="1" ht="15" customHeight="1" outlineLevel="1" x14ac:dyDescent="0.2">
      <c r="A717" s="28"/>
      <c r="B717" s="974"/>
      <c r="C717" s="29" t="s">
        <v>1250</v>
      </c>
      <c r="D717" s="214" t="s">
        <v>1251</v>
      </c>
      <c r="E717" s="187"/>
      <c r="F717" s="170" t="s">
        <v>36</v>
      </c>
      <c r="G717" s="24">
        <v>413</v>
      </c>
      <c r="H717" s="200">
        <f t="shared" si="24"/>
        <v>0</v>
      </c>
      <c r="I717" s="976" t="s">
        <v>661</v>
      </c>
    </row>
    <row r="718" spans="1:9" s="27" customFormat="1" ht="15" customHeight="1" outlineLevel="1" x14ac:dyDescent="0.2">
      <c r="A718" s="28"/>
      <c r="B718" s="974"/>
      <c r="C718" s="29" t="s">
        <v>1252</v>
      </c>
      <c r="D718" s="214" t="s">
        <v>1080</v>
      </c>
      <c r="E718" s="187"/>
      <c r="F718" s="170" t="s">
        <v>36</v>
      </c>
      <c r="G718" s="24">
        <v>413</v>
      </c>
      <c r="H718" s="200">
        <f t="shared" si="24"/>
        <v>0</v>
      </c>
      <c r="I718" s="976" t="s">
        <v>661</v>
      </c>
    </row>
    <row r="719" spans="1:9" s="27" customFormat="1" ht="15" customHeight="1" outlineLevel="1" x14ac:dyDescent="0.2">
      <c r="A719" s="28"/>
      <c r="B719" s="974"/>
      <c r="C719" s="29" t="s">
        <v>1253</v>
      </c>
      <c r="D719" s="214" t="s">
        <v>1254</v>
      </c>
      <c r="E719" s="187"/>
      <c r="F719" s="170" t="s">
        <v>36</v>
      </c>
      <c r="G719" s="24">
        <v>413</v>
      </c>
      <c r="H719" s="200">
        <f t="shared" si="24"/>
        <v>0</v>
      </c>
      <c r="I719" s="976" t="s">
        <v>661</v>
      </c>
    </row>
    <row r="720" spans="1:9" s="27" customFormat="1" ht="15" customHeight="1" outlineLevel="1" x14ac:dyDescent="0.2">
      <c r="A720" s="28"/>
      <c r="B720" s="974"/>
      <c r="C720" s="29" t="s">
        <v>1255</v>
      </c>
      <c r="D720" s="212" t="s">
        <v>1256</v>
      </c>
      <c r="E720" s="187"/>
      <c r="F720" s="170" t="s">
        <v>36</v>
      </c>
      <c r="G720" s="24">
        <v>288</v>
      </c>
      <c r="H720" s="200">
        <f t="shared" si="24"/>
        <v>0</v>
      </c>
      <c r="I720" s="976" t="s">
        <v>661</v>
      </c>
    </row>
    <row r="721" spans="1:9" s="27" customFormat="1" ht="15" customHeight="1" outlineLevel="1" x14ac:dyDescent="0.2">
      <c r="A721" s="28"/>
      <c r="B721" s="974"/>
      <c r="C721" s="243" t="s">
        <v>1257</v>
      </c>
      <c r="D721" s="212" t="s">
        <v>1085</v>
      </c>
      <c r="E721" s="187"/>
      <c r="F721" s="170" t="s">
        <v>36</v>
      </c>
      <c r="G721" s="63">
        <v>288</v>
      </c>
      <c r="H721" s="200">
        <f t="shared" si="24"/>
        <v>0</v>
      </c>
      <c r="I721" s="976" t="s">
        <v>661</v>
      </c>
    </row>
    <row r="722" spans="1:9" s="27" customFormat="1" ht="15" customHeight="1" outlineLevel="1" x14ac:dyDescent="0.2">
      <c r="A722" s="28"/>
      <c r="B722" s="974"/>
      <c r="C722" s="29" t="s">
        <v>1258</v>
      </c>
      <c r="D722" s="212" t="s">
        <v>1087</v>
      </c>
      <c r="E722" s="187"/>
      <c r="F722" s="170" t="s">
        <v>36</v>
      </c>
      <c r="G722" s="63">
        <v>288</v>
      </c>
      <c r="H722" s="200">
        <f t="shared" si="24"/>
        <v>0</v>
      </c>
      <c r="I722" s="976" t="s">
        <v>661</v>
      </c>
    </row>
    <row r="723" spans="1:9" s="27" customFormat="1" ht="15" customHeight="1" outlineLevel="1" x14ac:dyDescent="0.2">
      <c r="A723" s="28"/>
      <c r="B723" s="974"/>
      <c r="C723" s="29" t="s">
        <v>1259</v>
      </c>
      <c r="D723" s="212" t="s">
        <v>1089</v>
      </c>
      <c r="E723" s="187"/>
      <c r="F723" s="170" t="s">
        <v>36</v>
      </c>
      <c r="G723" s="63">
        <v>288</v>
      </c>
      <c r="H723" s="200">
        <f t="shared" ref="H723:H728" si="25">B723*G723</f>
        <v>0</v>
      </c>
      <c r="I723" s="976" t="s">
        <v>661</v>
      </c>
    </row>
    <row r="724" spans="1:9" s="27" customFormat="1" ht="15" customHeight="1" outlineLevel="1" x14ac:dyDescent="0.2">
      <c r="A724" s="28"/>
      <c r="B724" s="974"/>
      <c r="C724" s="29" t="s">
        <v>1260</v>
      </c>
      <c r="D724" s="212" t="s">
        <v>1091</v>
      </c>
      <c r="E724" s="187"/>
      <c r="F724" s="170" t="s">
        <v>36</v>
      </c>
      <c r="G724" s="63">
        <v>316</v>
      </c>
      <c r="H724" s="200">
        <f t="shared" si="25"/>
        <v>0</v>
      </c>
      <c r="I724" s="976" t="s">
        <v>661</v>
      </c>
    </row>
    <row r="725" spans="1:9" s="27" customFormat="1" ht="15" customHeight="1" outlineLevel="1" x14ac:dyDescent="0.2">
      <c r="A725" s="28"/>
      <c r="B725" s="974"/>
      <c r="C725" s="29" t="s">
        <v>1261</v>
      </c>
      <c r="D725" s="212" t="s">
        <v>1093</v>
      </c>
      <c r="E725" s="187"/>
      <c r="F725" s="170" t="s">
        <v>36</v>
      </c>
      <c r="G725" s="63">
        <v>316</v>
      </c>
      <c r="H725" s="200">
        <f t="shared" si="25"/>
        <v>0</v>
      </c>
      <c r="I725" s="976" t="s">
        <v>661</v>
      </c>
    </row>
    <row r="726" spans="1:9" s="27" customFormat="1" ht="15" customHeight="1" outlineLevel="1" x14ac:dyDescent="0.2">
      <c r="A726" s="28"/>
      <c r="B726" s="974"/>
      <c r="C726" s="29" t="s">
        <v>1262</v>
      </c>
      <c r="D726" s="212" t="s">
        <v>1095</v>
      </c>
      <c r="E726" s="187"/>
      <c r="F726" s="170" t="s">
        <v>36</v>
      </c>
      <c r="G726" s="63">
        <v>316</v>
      </c>
      <c r="H726" s="200">
        <f t="shared" si="25"/>
        <v>0</v>
      </c>
      <c r="I726" s="976" t="s">
        <v>661</v>
      </c>
    </row>
    <row r="727" spans="1:9" s="27" customFormat="1" ht="15" customHeight="1" outlineLevel="1" x14ac:dyDescent="0.2">
      <c r="A727" s="28"/>
      <c r="B727" s="974"/>
      <c r="C727" s="29" t="s">
        <v>1263</v>
      </c>
      <c r="D727" s="212" t="s">
        <v>1097</v>
      </c>
      <c r="E727" s="187"/>
      <c r="F727" s="170" t="s">
        <v>36</v>
      </c>
      <c r="G727" s="63">
        <v>316</v>
      </c>
      <c r="H727" s="200">
        <f t="shared" si="25"/>
        <v>0</v>
      </c>
      <c r="I727" s="976" t="s">
        <v>661</v>
      </c>
    </row>
    <row r="728" spans="1:9" s="27" customFormat="1" ht="15" customHeight="1" outlineLevel="1" thickBot="1" x14ac:dyDescent="0.25">
      <c r="A728" s="28"/>
      <c r="B728" s="974"/>
      <c r="C728" s="46"/>
      <c r="D728" s="72"/>
      <c r="E728" s="164"/>
      <c r="F728" s="215"/>
      <c r="G728" s="103"/>
      <c r="H728" s="216">
        <f t="shared" si="25"/>
        <v>0</v>
      </c>
      <c r="I728" s="1004"/>
    </row>
    <row r="729" spans="1:9" s="27" customFormat="1" ht="15" customHeight="1" outlineLevel="1" thickBot="1" x14ac:dyDescent="0.25">
      <c r="A729" s="28"/>
      <c r="B729" s="1005"/>
      <c r="C729" s="217" t="s">
        <v>1264</v>
      </c>
      <c r="D729" s="218"/>
      <c r="E729" s="219"/>
      <c r="F729" s="220"/>
      <c r="G729" s="221"/>
      <c r="H729" s="222"/>
      <c r="I729" s="223"/>
    </row>
    <row r="730" spans="1:9" s="27" customFormat="1" ht="15" customHeight="1" outlineLevel="1" x14ac:dyDescent="0.2">
      <c r="A730" s="28"/>
      <c r="B730" s="971"/>
      <c r="C730" s="224" t="s">
        <v>1265</v>
      </c>
      <c r="D730" s="225" t="s">
        <v>1266</v>
      </c>
      <c r="E730" s="226"/>
      <c r="F730" s="227" t="s">
        <v>36</v>
      </c>
      <c r="G730" s="24">
        <v>125</v>
      </c>
      <c r="H730" s="228">
        <f>B730*G730</f>
        <v>0</v>
      </c>
      <c r="I730" s="229" t="s">
        <v>661</v>
      </c>
    </row>
    <row r="731" spans="1:9" s="27" customFormat="1" ht="15" customHeight="1" outlineLevel="1" x14ac:dyDescent="0.2">
      <c r="A731" s="28"/>
      <c r="B731" s="974"/>
      <c r="C731" s="230" t="s">
        <v>1267</v>
      </c>
      <c r="D731" s="231" t="s">
        <v>1268</v>
      </c>
      <c r="E731" s="232"/>
      <c r="F731" s="233" t="s">
        <v>36</v>
      </c>
      <c r="G731" s="24">
        <v>298</v>
      </c>
      <c r="H731" s="216">
        <f>B731*G731</f>
        <v>0</v>
      </c>
      <c r="I731" s="234" t="s">
        <v>1269</v>
      </c>
    </row>
    <row r="732" spans="1:9" s="27" customFormat="1" ht="15" customHeight="1" outlineLevel="1" thickBot="1" x14ac:dyDescent="0.25">
      <c r="A732" s="28"/>
      <c r="B732" s="977"/>
      <c r="C732" s="46"/>
      <c r="D732" s="72"/>
      <c r="E732" s="41"/>
      <c r="F732" s="47"/>
      <c r="G732" s="103"/>
      <c r="H732" s="216">
        <f>B732*G732</f>
        <v>0</v>
      </c>
      <c r="I732" s="235"/>
    </row>
    <row r="733" spans="1:9" s="54" customFormat="1" ht="15" customHeight="1" outlineLevel="1" thickBot="1" x14ac:dyDescent="0.25">
      <c r="A733" s="19"/>
      <c r="B733" s="970"/>
      <c r="C733" s="929" t="s">
        <v>1270</v>
      </c>
      <c r="D733" s="236"/>
      <c r="E733" s="236"/>
      <c r="F733" s="51"/>
      <c r="G733" s="52"/>
      <c r="H733" s="52"/>
      <c r="I733" s="980"/>
    </row>
    <row r="734" spans="1:9" s="27" customFormat="1" ht="15" customHeight="1" outlineLevel="1" x14ac:dyDescent="0.2">
      <c r="A734" s="28"/>
      <c r="B734" s="973"/>
      <c r="C734" s="29" t="s">
        <v>1271</v>
      </c>
      <c r="D734" s="196" t="s">
        <v>1272</v>
      </c>
      <c r="E734" s="22"/>
      <c r="F734" s="23" t="s">
        <v>132</v>
      </c>
      <c r="G734" s="24">
        <v>79</v>
      </c>
      <c r="H734" s="58">
        <f t="shared" ref="H734:H741" si="26">B734*G734</f>
        <v>0</v>
      </c>
      <c r="I734" s="981" t="s">
        <v>119</v>
      </c>
    </row>
    <row r="735" spans="1:9" s="27" customFormat="1" ht="15" customHeight="1" outlineLevel="1" x14ac:dyDescent="0.2">
      <c r="A735" s="28"/>
      <c r="B735" s="982"/>
      <c r="C735" s="29" t="s">
        <v>1273</v>
      </c>
      <c r="D735" s="167" t="s">
        <v>1274</v>
      </c>
      <c r="E735" s="35"/>
      <c r="F735" s="32" t="s">
        <v>132</v>
      </c>
      <c r="G735" s="24">
        <v>59</v>
      </c>
      <c r="H735" s="200">
        <f t="shared" si="26"/>
        <v>0</v>
      </c>
      <c r="I735" s="1002" t="s">
        <v>119</v>
      </c>
    </row>
    <row r="736" spans="1:9" s="27" customFormat="1" ht="15" customHeight="1" outlineLevel="1" x14ac:dyDescent="0.2">
      <c r="A736" s="28"/>
      <c r="B736" s="974"/>
      <c r="C736" s="29" t="s">
        <v>1275</v>
      </c>
      <c r="D736" s="167" t="s">
        <v>1276</v>
      </c>
      <c r="E736" s="35"/>
      <c r="F736" s="32" t="s">
        <v>132</v>
      </c>
      <c r="G736" s="24">
        <v>63</v>
      </c>
      <c r="H736" s="200">
        <f t="shared" si="26"/>
        <v>0</v>
      </c>
      <c r="I736" s="1002" t="s">
        <v>645</v>
      </c>
    </row>
    <row r="737" spans="1:9" s="27" customFormat="1" ht="15" customHeight="1" outlineLevel="1" x14ac:dyDescent="0.2">
      <c r="A737" s="28"/>
      <c r="B737" s="974"/>
      <c r="C737" s="29" t="s">
        <v>1277</v>
      </c>
      <c r="D737" s="167" t="s">
        <v>1278</v>
      </c>
      <c r="E737" s="35"/>
      <c r="F737" s="32" t="s">
        <v>132</v>
      </c>
      <c r="G737" s="24">
        <v>218</v>
      </c>
      <c r="H737" s="200">
        <f t="shared" si="26"/>
        <v>0</v>
      </c>
      <c r="I737" s="1002" t="s">
        <v>645</v>
      </c>
    </row>
    <row r="738" spans="1:9" s="27" customFormat="1" ht="15" customHeight="1" outlineLevel="1" x14ac:dyDescent="0.2">
      <c r="A738" s="28"/>
      <c r="B738" s="974"/>
      <c r="C738" s="29" t="s">
        <v>1279</v>
      </c>
      <c r="D738" s="167" t="s">
        <v>1280</v>
      </c>
      <c r="E738" s="35"/>
      <c r="F738" s="32" t="s">
        <v>132</v>
      </c>
      <c r="G738" s="24">
        <v>218</v>
      </c>
      <c r="H738" s="200">
        <f t="shared" si="26"/>
        <v>0</v>
      </c>
      <c r="I738" s="1002" t="s">
        <v>645</v>
      </c>
    </row>
    <row r="739" spans="1:9" s="27" customFormat="1" ht="15" customHeight="1" outlineLevel="1" x14ac:dyDescent="0.2">
      <c r="A739" s="28"/>
      <c r="B739" s="974"/>
      <c r="C739" s="29" t="s">
        <v>1281</v>
      </c>
      <c r="D739" s="167" t="s">
        <v>1282</v>
      </c>
      <c r="E739" s="35"/>
      <c r="F739" s="32" t="s">
        <v>132</v>
      </c>
      <c r="G739" s="24">
        <v>218</v>
      </c>
      <c r="H739" s="200">
        <f t="shared" si="26"/>
        <v>0</v>
      </c>
      <c r="I739" s="1002" t="s">
        <v>645</v>
      </c>
    </row>
    <row r="740" spans="1:9" s="27" customFormat="1" ht="15" customHeight="1" outlineLevel="1" x14ac:dyDescent="0.2">
      <c r="A740" s="28"/>
      <c r="B740" s="974"/>
      <c r="C740" s="29" t="s">
        <v>1283</v>
      </c>
      <c r="D740" s="167" t="s">
        <v>1284</v>
      </c>
      <c r="E740" s="35"/>
      <c r="F740" s="32" t="s">
        <v>132</v>
      </c>
      <c r="G740" s="24">
        <v>218</v>
      </c>
      <c r="H740" s="200">
        <f t="shared" si="26"/>
        <v>0</v>
      </c>
      <c r="I740" s="1002" t="s">
        <v>645</v>
      </c>
    </row>
    <row r="741" spans="1:9" s="27" customFormat="1" ht="15" customHeight="1" outlineLevel="1" x14ac:dyDescent="0.2">
      <c r="A741" s="28"/>
      <c r="B741" s="974"/>
      <c r="C741" s="29" t="s">
        <v>1285</v>
      </c>
      <c r="D741" s="167" t="s">
        <v>1286</v>
      </c>
      <c r="E741" s="35"/>
      <c r="F741" s="32" t="s">
        <v>36</v>
      </c>
      <c r="G741" s="24">
        <v>51</v>
      </c>
      <c r="H741" s="200">
        <f t="shared" si="26"/>
        <v>0</v>
      </c>
      <c r="I741" s="1002" t="s">
        <v>119</v>
      </c>
    </row>
    <row r="742" spans="1:9" s="27" customFormat="1" ht="15" customHeight="1" outlineLevel="1" x14ac:dyDescent="0.2">
      <c r="A742" s="28"/>
      <c r="B742" s="974"/>
      <c r="C742" s="29" t="s">
        <v>1287</v>
      </c>
      <c r="D742" s="167" t="s">
        <v>1288</v>
      </c>
      <c r="E742" s="35"/>
      <c r="F742" s="32" t="s">
        <v>36</v>
      </c>
      <c r="G742" s="45" t="s">
        <v>153</v>
      </c>
      <c r="H742" s="200"/>
      <c r="I742" s="1002"/>
    </row>
    <row r="743" spans="1:9" s="27" customFormat="1" ht="15" customHeight="1" outlineLevel="1" x14ac:dyDescent="0.2">
      <c r="A743" s="28"/>
      <c r="B743" s="974"/>
      <c r="C743" s="29" t="s">
        <v>1289</v>
      </c>
      <c r="D743" s="167" t="s">
        <v>1290</v>
      </c>
      <c r="E743" s="35"/>
      <c r="F743" s="32" t="s">
        <v>132</v>
      </c>
      <c r="G743" s="24">
        <v>97</v>
      </c>
      <c r="H743" s="200">
        <f>B743*G743</f>
        <v>0</v>
      </c>
      <c r="I743" s="1002" t="s">
        <v>119</v>
      </c>
    </row>
    <row r="744" spans="1:9" s="27" customFormat="1" ht="15" customHeight="1" outlineLevel="1" x14ac:dyDescent="0.2">
      <c r="A744" s="28"/>
      <c r="B744" s="974"/>
      <c r="C744" s="29" t="s">
        <v>1291</v>
      </c>
      <c r="D744" s="201" t="s">
        <v>1292</v>
      </c>
      <c r="E744" s="31"/>
      <c r="F744" s="32" t="s">
        <v>132</v>
      </c>
      <c r="G744" s="24">
        <v>75</v>
      </c>
      <c r="H744" s="200">
        <f>B744*G744</f>
        <v>0</v>
      </c>
      <c r="I744" s="1002" t="s">
        <v>119</v>
      </c>
    </row>
    <row r="745" spans="1:9" s="27" customFormat="1" ht="15" customHeight="1" outlineLevel="1" x14ac:dyDescent="0.2">
      <c r="A745" s="28"/>
      <c r="B745" s="974"/>
      <c r="C745" s="71" t="s">
        <v>1293</v>
      </c>
      <c r="D745" s="201" t="s">
        <v>1294</v>
      </c>
      <c r="E745" s="31"/>
      <c r="F745" s="32" t="s">
        <v>132</v>
      </c>
      <c r="G745" s="24">
        <v>225</v>
      </c>
      <c r="H745" s="200">
        <f>B745*G745</f>
        <v>0</v>
      </c>
      <c r="I745" s="1002" t="s">
        <v>119</v>
      </c>
    </row>
    <row r="746" spans="1:9" s="27" customFormat="1" ht="15" customHeight="1" outlineLevel="1" thickBot="1" x14ac:dyDescent="0.25">
      <c r="A746" s="28"/>
      <c r="B746" s="984"/>
      <c r="C746" s="99"/>
      <c r="D746" s="40"/>
      <c r="E746" s="41"/>
      <c r="F746" s="47"/>
      <c r="G746" s="103"/>
      <c r="H746" s="216">
        <f>B746*G746</f>
        <v>0</v>
      </c>
      <c r="I746" s="1004"/>
    </row>
    <row r="747" spans="1:9" s="54" customFormat="1" ht="15" customHeight="1" outlineLevel="1" thickBot="1" x14ac:dyDescent="0.25">
      <c r="A747" s="19"/>
      <c r="B747" s="970"/>
      <c r="C747" s="929" t="s">
        <v>1295</v>
      </c>
      <c r="D747" s="237"/>
      <c r="E747" s="236"/>
      <c r="F747" s="207"/>
      <c r="G747" s="52"/>
      <c r="H747" s="52"/>
      <c r="I747" s="980"/>
    </row>
    <row r="748" spans="1:9" s="27" customFormat="1" ht="15" customHeight="1" outlineLevel="1" x14ac:dyDescent="0.2">
      <c r="A748" s="28"/>
      <c r="B748" s="973"/>
      <c r="C748" s="29" t="s">
        <v>1296</v>
      </c>
      <c r="D748" s="209" t="s">
        <v>1297</v>
      </c>
      <c r="E748" s="210"/>
      <c r="F748" s="211" t="s">
        <v>36</v>
      </c>
      <c r="G748" s="24">
        <v>43</v>
      </c>
      <c r="H748" s="58">
        <f t="shared" ref="H748:H757" si="27">B748*G748</f>
        <v>0</v>
      </c>
      <c r="I748" s="981" t="s">
        <v>119</v>
      </c>
    </row>
    <row r="749" spans="1:9" s="27" customFormat="1" ht="15" customHeight="1" outlineLevel="1" x14ac:dyDescent="0.2">
      <c r="A749" s="28"/>
      <c r="B749" s="974"/>
      <c r="C749" s="29" t="s">
        <v>1298</v>
      </c>
      <c r="D749" s="212" t="s">
        <v>1299</v>
      </c>
      <c r="E749" s="187"/>
      <c r="F749" s="170" t="s">
        <v>36</v>
      </c>
      <c r="G749" s="24">
        <v>32</v>
      </c>
      <c r="H749" s="200">
        <f t="shared" si="27"/>
        <v>0</v>
      </c>
      <c r="I749" s="1002" t="s">
        <v>119</v>
      </c>
    </row>
    <row r="750" spans="1:9" s="27" customFormat="1" ht="15" customHeight="1" outlineLevel="1" x14ac:dyDescent="0.2">
      <c r="A750" s="28"/>
      <c r="B750" s="974"/>
      <c r="C750" s="29" t="s">
        <v>1300</v>
      </c>
      <c r="D750" s="212" t="s">
        <v>1301</v>
      </c>
      <c r="E750" s="187"/>
      <c r="F750" s="170" t="s">
        <v>36</v>
      </c>
      <c r="G750" s="24">
        <v>33</v>
      </c>
      <c r="H750" s="200">
        <f t="shared" si="27"/>
        <v>0</v>
      </c>
      <c r="I750" s="1002" t="s">
        <v>119</v>
      </c>
    </row>
    <row r="751" spans="1:9" s="27" customFormat="1" ht="15" customHeight="1" outlineLevel="1" x14ac:dyDescent="0.2">
      <c r="A751" s="28"/>
      <c r="B751" s="974"/>
      <c r="C751" s="39" t="s">
        <v>1302</v>
      </c>
      <c r="D751" s="212" t="s">
        <v>1278</v>
      </c>
      <c r="E751" s="187"/>
      <c r="F751" s="170" t="s">
        <v>36</v>
      </c>
      <c r="G751" s="24">
        <v>110</v>
      </c>
      <c r="H751" s="200">
        <f t="shared" si="27"/>
        <v>0</v>
      </c>
      <c r="I751" s="1002" t="s">
        <v>119</v>
      </c>
    </row>
    <row r="752" spans="1:9" s="27" customFormat="1" ht="15" customHeight="1" outlineLevel="1" x14ac:dyDescent="0.2">
      <c r="A752" s="28"/>
      <c r="B752" s="974"/>
      <c r="C752" s="29" t="s">
        <v>1303</v>
      </c>
      <c r="D752" s="212" t="s">
        <v>1280</v>
      </c>
      <c r="E752" s="187"/>
      <c r="F752" s="170" t="s">
        <v>36</v>
      </c>
      <c r="G752" s="24">
        <v>110</v>
      </c>
      <c r="H752" s="200">
        <f t="shared" si="27"/>
        <v>0</v>
      </c>
      <c r="I752" s="1002" t="s">
        <v>119</v>
      </c>
    </row>
    <row r="753" spans="1:9" s="27" customFormat="1" ht="15" customHeight="1" outlineLevel="1" x14ac:dyDescent="0.2">
      <c r="A753" s="28"/>
      <c r="B753" s="974"/>
      <c r="C753" s="29" t="s">
        <v>1304</v>
      </c>
      <c r="D753" s="212" t="s">
        <v>1282</v>
      </c>
      <c r="E753" s="187"/>
      <c r="F753" s="170" t="s">
        <v>36</v>
      </c>
      <c r="G753" s="24">
        <v>110</v>
      </c>
      <c r="H753" s="200">
        <f t="shared" si="27"/>
        <v>0</v>
      </c>
      <c r="I753" s="1002" t="s">
        <v>119</v>
      </c>
    </row>
    <row r="754" spans="1:9" s="27" customFormat="1" ht="15" customHeight="1" outlineLevel="1" x14ac:dyDescent="0.2">
      <c r="A754" s="28"/>
      <c r="B754" s="974"/>
      <c r="C754" s="29" t="s">
        <v>1305</v>
      </c>
      <c r="D754" s="212" t="s">
        <v>1284</v>
      </c>
      <c r="E754" s="187"/>
      <c r="F754" s="170" t="s">
        <v>36</v>
      </c>
      <c r="G754" s="24">
        <v>110</v>
      </c>
      <c r="H754" s="200">
        <f t="shared" si="27"/>
        <v>0</v>
      </c>
      <c r="I754" s="1002" t="s">
        <v>119</v>
      </c>
    </row>
    <row r="755" spans="1:9" s="27" customFormat="1" ht="15" customHeight="1" outlineLevel="1" x14ac:dyDescent="0.2">
      <c r="A755" s="28"/>
      <c r="B755" s="974"/>
      <c r="C755" s="29" t="s">
        <v>1306</v>
      </c>
      <c r="D755" s="212" t="s">
        <v>1307</v>
      </c>
      <c r="E755" s="187"/>
      <c r="F755" s="170" t="s">
        <v>36</v>
      </c>
      <c r="G755" s="24">
        <v>51</v>
      </c>
      <c r="H755" s="200">
        <f t="shared" si="27"/>
        <v>0</v>
      </c>
      <c r="I755" s="1002" t="s">
        <v>119</v>
      </c>
    </row>
    <row r="756" spans="1:9" s="27" customFormat="1" ht="15" customHeight="1" outlineLevel="1" x14ac:dyDescent="0.2">
      <c r="A756" s="28"/>
      <c r="B756" s="974"/>
      <c r="C756" s="29" t="s">
        <v>1308</v>
      </c>
      <c r="D756" s="214" t="s">
        <v>1292</v>
      </c>
      <c r="E756" s="187"/>
      <c r="F756" s="170" t="s">
        <v>36</v>
      </c>
      <c r="G756" s="24">
        <v>41</v>
      </c>
      <c r="H756" s="200">
        <f t="shared" si="27"/>
        <v>0</v>
      </c>
      <c r="I756" s="1002" t="s">
        <v>119</v>
      </c>
    </row>
    <row r="757" spans="1:9" s="27" customFormat="1" ht="15" customHeight="1" outlineLevel="1" thickBot="1" x14ac:dyDescent="0.25">
      <c r="A757" s="28"/>
      <c r="B757" s="984"/>
      <c r="C757" s="99"/>
      <c r="D757" s="72"/>
      <c r="E757" s="41"/>
      <c r="F757" s="102"/>
      <c r="G757" s="103"/>
      <c r="H757" s="216">
        <f t="shared" si="27"/>
        <v>0</v>
      </c>
      <c r="I757" s="1004"/>
    </row>
    <row r="758" spans="1:9" s="54" customFormat="1" ht="15" customHeight="1" outlineLevel="1" thickBot="1" x14ac:dyDescent="0.25">
      <c r="A758" s="238"/>
      <c r="B758" s="970"/>
      <c r="C758" s="163" t="s">
        <v>1309</v>
      </c>
      <c r="D758" s="930"/>
      <c r="E758" s="930"/>
      <c r="F758" s="239" t="s">
        <v>245</v>
      </c>
      <c r="G758" s="52"/>
      <c r="H758" s="52"/>
      <c r="I758" s="980"/>
    </row>
    <row r="759" spans="1:9" s="27" customFormat="1" ht="15" customHeight="1" outlineLevel="1" x14ac:dyDescent="0.2">
      <c r="A759" s="28"/>
      <c r="B759" s="971"/>
      <c r="C759" s="94" t="s">
        <v>800</v>
      </c>
      <c r="D759" s="196" t="s">
        <v>801</v>
      </c>
      <c r="E759" s="22"/>
      <c r="F759" s="23" t="s">
        <v>248</v>
      </c>
      <c r="G759" s="63">
        <v>17</v>
      </c>
      <c r="H759" s="58">
        <f t="shared" ref="H759:H772" si="28">B759*G759</f>
        <v>0</v>
      </c>
      <c r="I759" s="981" t="s">
        <v>119</v>
      </c>
    </row>
    <row r="760" spans="1:9" s="27" customFormat="1" ht="15" customHeight="1" outlineLevel="1" x14ac:dyDescent="0.2">
      <c r="A760" s="28"/>
      <c r="B760" s="982"/>
      <c r="C760" s="71" t="s">
        <v>802</v>
      </c>
      <c r="D760" s="167" t="s">
        <v>803</v>
      </c>
      <c r="E760" s="35"/>
      <c r="F760" s="32" t="s">
        <v>248</v>
      </c>
      <c r="G760" s="63">
        <v>22</v>
      </c>
      <c r="H760" s="200">
        <f t="shared" si="28"/>
        <v>0</v>
      </c>
      <c r="I760" s="1002" t="s">
        <v>119</v>
      </c>
    </row>
    <row r="761" spans="1:9" s="27" customFormat="1" ht="15" customHeight="1" outlineLevel="1" x14ac:dyDescent="0.2">
      <c r="A761" s="28"/>
      <c r="B761" s="974"/>
      <c r="C761" s="71" t="s">
        <v>804</v>
      </c>
      <c r="D761" s="167" t="s">
        <v>805</v>
      </c>
      <c r="E761" s="35"/>
      <c r="F761" s="32" t="s">
        <v>248</v>
      </c>
      <c r="G761" s="24">
        <v>32</v>
      </c>
      <c r="H761" s="200">
        <f t="shared" si="28"/>
        <v>0</v>
      </c>
      <c r="I761" s="1002" t="s">
        <v>119</v>
      </c>
    </row>
    <row r="762" spans="1:9" s="27" customFormat="1" ht="15" customHeight="1" outlineLevel="1" x14ac:dyDescent="0.2">
      <c r="A762" s="28"/>
      <c r="B762" s="974"/>
      <c r="C762" s="71" t="s">
        <v>806</v>
      </c>
      <c r="D762" s="167" t="s">
        <v>807</v>
      </c>
      <c r="E762" s="35"/>
      <c r="F762" s="32" t="s">
        <v>248</v>
      </c>
      <c r="G762" s="24">
        <v>40</v>
      </c>
      <c r="H762" s="200">
        <f t="shared" si="28"/>
        <v>0</v>
      </c>
      <c r="I762" s="1002" t="s">
        <v>119</v>
      </c>
    </row>
    <row r="763" spans="1:9" s="27" customFormat="1" ht="15" customHeight="1" outlineLevel="1" x14ac:dyDescent="0.2">
      <c r="A763" s="28"/>
      <c r="B763" s="974"/>
      <c r="C763" s="71" t="s">
        <v>808</v>
      </c>
      <c r="D763" s="167" t="s">
        <v>809</v>
      </c>
      <c r="E763" s="35"/>
      <c r="F763" s="32" t="s">
        <v>248</v>
      </c>
      <c r="G763" s="24">
        <v>26</v>
      </c>
      <c r="H763" s="200">
        <f t="shared" si="28"/>
        <v>0</v>
      </c>
      <c r="I763" s="1002" t="s">
        <v>119</v>
      </c>
    </row>
    <row r="764" spans="1:9" s="27" customFormat="1" ht="15" customHeight="1" outlineLevel="1" x14ac:dyDescent="0.2">
      <c r="A764" s="28"/>
      <c r="B764" s="974"/>
      <c r="C764" s="71" t="s">
        <v>810</v>
      </c>
      <c r="D764" s="167" t="s">
        <v>811</v>
      </c>
      <c r="E764" s="35"/>
      <c r="F764" s="32" t="s">
        <v>248</v>
      </c>
      <c r="G764" s="24">
        <v>105</v>
      </c>
      <c r="H764" s="200">
        <f t="shared" si="28"/>
        <v>0</v>
      </c>
      <c r="I764" s="1002" t="s">
        <v>119</v>
      </c>
    </row>
    <row r="765" spans="1:9" s="27" customFormat="1" ht="15" customHeight="1" outlineLevel="1" x14ac:dyDescent="0.2">
      <c r="A765" s="28"/>
      <c r="B765" s="974"/>
      <c r="C765" s="71" t="s">
        <v>812</v>
      </c>
      <c r="D765" s="167" t="s">
        <v>813</v>
      </c>
      <c r="E765" s="35"/>
      <c r="F765" s="32" t="s">
        <v>248</v>
      </c>
      <c r="G765" s="24">
        <v>40</v>
      </c>
      <c r="H765" s="200">
        <f t="shared" si="28"/>
        <v>0</v>
      </c>
      <c r="I765" s="1002" t="s">
        <v>119</v>
      </c>
    </row>
    <row r="766" spans="1:9" s="27" customFormat="1" ht="15" customHeight="1" outlineLevel="1" x14ac:dyDescent="0.2">
      <c r="A766" s="28"/>
      <c r="B766" s="974"/>
      <c r="C766" s="96" t="s">
        <v>814</v>
      </c>
      <c r="D766" s="167" t="s">
        <v>815</v>
      </c>
      <c r="E766" s="35"/>
      <c r="F766" s="32" t="s">
        <v>248</v>
      </c>
      <c r="G766" s="24">
        <v>9</v>
      </c>
      <c r="H766" s="200">
        <f t="shared" si="28"/>
        <v>0</v>
      </c>
      <c r="I766" s="1002" t="s">
        <v>119</v>
      </c>
    </row>
    <row r="767" spans="1:9" s="27" customFormat="1" ht="15" customHeight="1" outlineLevel="1" x14ac:dyDescent="0.2">
      <c r="A767" s="28"/>
      <c r="B767" s="974"/>
      <c r="C767" s="71" t="s">
        <v>816</v>
      </c>
      <c r="D767" s="167" t="s">
        <v>817</v>
      </c>
      <c r="E767" s="35"/>
      <c r="F767" s="32" t="s">
        <v>265</v>
      </c>
      <c r="G767" s="24">
        <v>95</v>
      </c>
      <c r="H767" s="200">
        <f t="shared" si="28"/>
        <v>0</v>
      </c>
      <c r="I767" s="1002" t="s">
        <v>119</v>
      </c>
    </row>
    <row r="768" spans="1:9" s="27" customFormat="1" ht="15" customHeight="1" outlineLevel="1" x14ac:dyDescent="0.2">
      <c r="A768" s="28"/>
      <c r="B768" s="974"/>
      <c r="C768" s="71" t="s">
        <v>818</v>
      </c>
      <c r="D768" s="167" t="s">
        <v>1310</v>
      </c>
      <c r="E768" s="35"/>
      <c r="F768" s="32" t="s">
        <v>265</v>
      </c>
      <c r="G768" s="24">
        <v>132</v>
      </c>
      <c r="H768" s="200">
        <f t="shared" si="28"/>
        <v>0</v>
      </c>
      <c r="I768" s="1002" t="s">
        <v>119</v>
      </c>
    </row>
    <row r="769" spans="1:9" s="27" customFormat="1" ht="15" customHeight="1" outlineLevel="1" x14ac:dyDescent="0.2">
      <c r="A769" s="28"/>
      <c r="B769" s="974"/>
      <c r="C769" s="71" t="s">
        <v>820</v>
      </c>
      <c r="D769" s="167" t="s">
        <v>821</v>
      </c>
      <c r="E769" s="35"/>
      <c r="F769" s="32" t="s">
        <v>132</v>
      </c>
      <c r="G769" s="24">
        <v>148</v>
      </c>
      <c r="H769" s="200">
        <f t="shared" si="28"/>
        <v>0</v>
      </c>
      <c r="I769" s="1002" t="s">
        <v>119</v>
      </c>
    </row>
    <row r="770" spans="1:9" s="27" customFormat="1" ht="15" customHeight="1" outlineLevel="1" x14ac:dyDescent="0.2">
      <c r="A770" s="28"/>
      <c r="B770" s="974"/>
      <c r="C770" s="71" t="s">
        <v>822</v>
      </c>
      <c r="D770" s="167" t="s">
        <v>821</v>
      </c>
      <c r="E770" s="35"/>
      <c r="F770" s="32" t="s">
        <v>36</v>
      </c>
      <c r="G770" s="24">
        <v>73</v>
      </c>
      <c r="H770" s="200">
        <f t="shared" si="28"/>
        <v>0</v>
      </c>
      <c r="I770" s="1002" t="s">
        <v>119</v>
      </c>
    </row>
    <row r="771" spans="1:9" s="27" customFormat="1" ht="15" customHeight="1" outlineLevel="1" x14ac:dyDescent="0.2">
      <c r="A771" s="28"/>
      <c r="B771" s="974"/>
      <c r="C771" s="71" t="s">
        <v>823</v>
      </c>
      <c r="D771" s="167" t="s">
        <v>824</v>
      </c>
      <c r="E771" s="35"/>
      <c r="F771" s="32" t="s">
        <v>132</v>
      </c>
      <c r="G771" s="24">
        <v>148</v>
      </c>
      <c r="H771" s="200">
        <f t="shared" si="28"/>
        <v>0</v>
      </c>
      <c r="I771" s="1002" t="s">
        <v>119</v>
      </c>
    </row>
    <row r="772" spans="1:9" s="27" customFormat="1" ht="15" customHeight="1" outlineLevel="1" x14ac:dyDescent="0.2">
      <c r="A772" s="28"/>
      <c r="B772" s="974"/>
      <c r="C772" s="71" t="s">
        <v>825</v>
      </c>
      <c r="D772" s="167" t="s">
        <v>824</v>
      </c>
      <c r="E772" s="35"/>
      <c r="F772" s="32" t="s">
        <v>36</v>
      </c>
      <c r="G772" s="24">
        <v>73</v>
      </c>
      <c r="H772" s="200">
        <f t="shared" si="28"/>
        <v>0</v>
      </c>
      <c r="I772" s="1002" t="s">
        <v>119</v>
      </c>
    </row>
    <row r="773" spans="1:9" s="27" customFormat="1" ht="15" customHeight="1" outlineLevel="1" thickBot="1" x14ac:dyDescent="0.25">
      <c r="A773" s="28"/>
      <c r="B773" s="1006"/>
      <c r="C773" s="99"/>
      <c r="D773" s="100"/>
      <c r="E773" s="164"/>
      <c r="F773" s="102"/>
      <c r="G773" s="103"/>
      <c r="H773" s="240">
        <f>A758*G773</f>
        <v>0</v>
      </c>
      <c r="I773" s="1004"/>
    </row>
    <row r="774" spans="1:9" s="54" customFormat="1" ht="15" customHeight="1" outlineLevel="1" thickBot="1" x14ac:dyDescent="0.25">
      <c r="A774" s="19"/>
      <c r="B774" s="970"/>
      <c r="C774" s="1312" t="s">
        <v>1311</v>
      </c>
      <c r="D774" s="1313"/>
      <c r="E774" s="241"/>
      <c r="F774" s="242"/>
      <c r="G774" s="150"/>
      <c r="H774" s="52"/>
      <c r="I774" s="980"/>
    </row>
    <row r="775" spans="1:9" s="27" customFormat="1" ht="15" customHeight="1" outlineLevel="1" x14ac:dyDescent="0.2">
      <c r="A775" s="28"/>
      <c r="B775" s="974"/>
      <c r="C775" s="29" t="s">
        <v>1312</v>
      </c>
      <c r="D775" s="167" t="s">
        <v>1313</v>
      </c>
      <c r="E775" s="35"/>
      <c r="F775" s="32" t="s">
        <v>132</v>
      </c>
      <c r="G775" s="24">
        <v>672</v>
      </c>
      <c r="H775" s="200">
        <f t="shared" ref="H775:H796" si="29">B775*G775</f>
        <v>0</v>
      </c>
      <c r="I775" s="1002" t="s">
        <v>878</v>
      </c>
    </row>
    <row r="776" spans="1:9" s="27" customFormat="1" ht="15" customHeight="1" outlineLevel="1" x14ac:dyDescent="0.2">
      <c r="A776" s="28"/>
      <c r="B776" s="974"/>
      <c r="C776" s="29" t="s">
        <v>1314</v>
      </c>
      <c r="D776" s="167" t="s">
        <v>1315</v>
      </c>
      <c r="E776" s="35"/>
      <c r="F776" s="32" t="s">
        <v>132</v>
      </c>
      <c r="G776" s="24">
        <v>672</v>
      </c>
      <c r="H776" s="200">
        <f t="shared" si="29"/>
        <v>0</v>
      </c>
      <c r="I776" s="1002" t="s">
        <v>878</v>
      </c>
    </row>
    <row r="777" spans="1:9" s="27" customFormat="1" ht="15" customHeight="1" outlineLevel="1" x14ac:dyDescent="0.2">
      <c r="A777" s="28"/>
      <c r="B777" s="974"/>
      <c r="C777" s="243" t="s">
        <v>1316</v>
      </c>
      <c r="D777" s="167" t="s">
        <v>1317</v>
      </c>
      <c r="E777" s="35"/>
      <c r="F777" s="32" t="s">
        <v>36</v>
      </c>
      <c r="G777" s="24">
        <v>286</v>
      </c>
      <c r="H777" s="200">
        <f t="shared" si="29"/>
        <v>0</v>
      </c>
      <c r="I777" s="1002" t="s">
        <v>878</v>
      </c>
    </row>
    <row r="778" spans="1:9" s="27" customFormat="1" ht="15" customHeight="1" outlineLevel="1" x14ac:dyDescent="0.2">
      <c r="A778" s="28"/>
      <c r="B778" s="974"/>
      <c r="C778" s="29" t="s">
        <v>1318</v>
      </c>
      <c r="D778" s="167" t="s">
        <v>1319</v>
      </c>
      <c r="E778" s="35"/>
      <c r="F778" s="32" t="s">
        <v>36</v>
      </c>
      <c r="G778" s="24">
        <v>289</v>
      </c>
      <c r="H778" s="200">
        <f t="shared" si="29"/>
        <v>0</v>
      </c>
      <c r="I778" s="1002" t="s">
        <v>878</v>
      </c>
    </row>
    <row r="779" spans="1:9" s="27" customFormat="1" ht="15" customHeight="1" outlineLevel="1" x14ac:dyDescent="0.2">
      <c r="A779" s="28"/>
      <c r="B779" s="974"/>
      <c r="C779" s="29" t="s">
        <v>1320</v>
      </c>
      <c r="D779" s="167" t="s">
        <v>1321</v>
      </c>
      <c r="E779" s="35"/>
      <c r="F779" s="32" t="s">
        <v>36</v>
      </c>
      <c r="G779" s="24">
        <v>182</v>
      </c>
      <c r="H779" s="200">
        <f t="shared" si="29"/>
        <v>0</v>
      </c>
      <c r="I779" s="1002" t="s">
        <v>878</v>
      </c>
    </row>
    <row r="780" spans="1:9" s="27" customFormat="1" ht="15" customHeight="1" outlineLevel="1" x14ac:dyDescent="0.2">
      <c r="A780" s="28"/>
      <c r="B780" s="974"/>
      <c r="C780" s="29" t="s">
        <v>1322</v>
      </c>
      <c r="D780" s="167" t="s">
        <v>1323</v>
      </c>
      <c r="E780" s="35"/>
      <c r="F780" s="32" t="s">
        <v>36</v>
      </c>
      <c r="G780" s="24">
        <v>182</v>
      </c>
      <c r="H780" s="200">
        <f t="shared" si="29"/>
        <v>0</v>
      </c>
      <c r="I780" s="1002" t="s">
        <v>878</v>
      </c>
    </row>
    <row r="781" spans="1:9" s="27" customFormat="1" ht="15" customHeight="1" outlineLevel="1" x14ac:dyDescent="0.2">
      <c r="A781" s="28"/>
      <c r="B781" s="974"/>
      <c r="C781" s="29" t="s">
        <v>1324</v>
      </c>
      <c r="D781" s="167" t="s">
        <v>1325</v>
      </c>
      <c r="E781" s="35"/>
      <c r="F781" s="32" t="s">
        <v>36</v>
      </c>
      <c r="G781" s="24">
        <v>159</v>
      </c>
      <c r="H781" s="200">
        <f t="shared" si="29"/>
        <v>0</v>
      </c>
      <c r="I781" s="1002" t="s">
        <v>878</v>
      </c>
    </row>
    <row r="782" spans="1:9" s="27" customFormat="1" ht="15" customHeight="1" outlineLevel="1" x14ac:dyDescent="0.2">
      <c r="A782" s="28"/>
      <c r="B782" s="974"/>
      <c r="C782" s="29" t="s">
        <v>1326</v>
      </c>
      <c r="D782" s="167" t="s">
        <v>1327</v>
      </c>
      <c r="E782" s="35"/>
      <c r="F782" s="32" t="s">
        <v>36</v>
      </c>
      <c r="G782" s="24">
        <v>289</v>
      </c>
      <c r="H782" s="200">
        <f t="shared" si="29"/>
        <v>0</v>
      </c>
      <c r="I782" s="1002" t="s">
        <v>878</v>
      </c>
    </row>
    <row r="783" spans="1:9" s="27" customFormat="1" ht="15" customHeight="1" outlineLevel="1" x14ac:dyDescent="0.2">
      <c r="A783" s="28"/>
      <c r="B783" s="974"/>
      <c r="C783" s="29" t="s">
        <v>1328</v>
      </c>
      <c r="D783" s="167" t="s">
        <v>1329</v>
      </c>
      <c r="E783" s="35"/>
      <c r="F783" s="32" t="s">
        <v>36</v>
      </c>
      <c r="G783" s="24">
        <v>289</v>
      </c>
      <c r="H783" s="200">
        <f t="shared" si="29"/>
        <v>0</v>
      </c>
      <c r="I783" s="1002" t="s">
        <v>878</v>
      </c>
    </row>
    <row r="784" spans="1:9" s="27" customFormat="1" ht="15" customHeight="1" outlineLevel="1" x14ac:dyDescent="0.2">
      <c r="A784" s="19">
        <f>SUM(B784)</f>
        <v>0</v>
      </c>
      <c r="B784" s="974"/>
      <c r="C784" s="29" t="s">
        <v>1330</v>
      </c>
      <c r="D784" s="167" t="s">
        <v>1331</v>
      </c>
      <c r="E784" s="35"/>
      <c r="F784" s="32" t="s">
        <v>36</v>
      </c>
      <c r="G784" s="24">
        <v>198</v>
      </c>
      <c r="H784" s="200">
        <f t="shared" si="29"/>
        <v>0</v>
      </c>
      <c r="I784" s="1002" t="s">
        <v>878</v>
      </c>
    </row>
    <row r="785" spans="1:9" s="27" customFormat="1" ht="15" customHeight="1" outlineLevel="1" x14ac:dyDescent="0.2">
      <c r="A785" s="19">
        <f>SUM(B785)</f>
        <v>0</v>
      </c>
      <c r="B785" s="974"/>
      <c r="C785" s="29" t="s">
        <v>1332</v>
      </c>
      <c r="D785" s="201" t="s">
        <v>1333</v>
      </c>
      <c r="E785" s="35"/>
      <c r="F785" s="32" t="s">
        <v>36</v>
      </c>
      <c r="G785" s="24">
        <v>198</v>
      </c>
      <c r="H785" s="200">
        <f t="shared" si="29"/>
        <v>0</v>
      </c>
      <c r="I785" s="1002" t="s">
        <v>878</v>
      </c>
    </row>
    <row r="786" spans="1:9" s="27" customFormat="1" ht="15" customHeight="1" outlineLevel="1" x14ac:dyDescent="0.2">
      <c r="A786" s="19">
        <f>SUM(B786)</f>
        <v>0</v>
      </c>
      <c r="B786" s="974"/>
      <c r="C786" s="29" t="s">
        <v>1334</v>
      </c>
      <c r="D786" s="201" t="s">
        <v>1335</v>
      </c>
      <c r="E786" s="35"/>
      <c r="F786" s="32" t="s">
        <v>36</v>
      </c>
      <c r="G786" s="24">
        <v>198</v>
      </c>
      <c r="H786" s="200">
        <f t="shared" si="29"/>
        <v>0</v>
      </c>
      <c r="I786" s="1002" t="s">
        <v>878</v>
      </c>
    </row>
    <row r="787" spans="1:9" s="27" customFormat="1" ht="15" customHeight="1" outlineLevel="1" x14ac:dyDescent="0.2">
      <c r="A787" s="19">
        <f>SUM(B787)</f>
        <v>0</v>
      </c>
      <c r="B787" s="974"/>
      <c r="C787" s="29" t="s">
        <v>1336</v>
      </c>
      <c r="D787" s="201" t="s">
        <v>1337</v>
      </c>
      <c r="E787" s="35"/>
      <c r="F787" s="32" t="s">
        <v>36</v>
      </c>
      <c r="G787" s="24">
        <v>198</v>
      </c>
      <c r="H787" s="200">
        <f t="shared" si="29"/>
        <v>0</v>
      </c>
      <c r="I787" s="1002" t="s">
        <v>878</v>
      </c>
    </row>
    <row r="788" spans="1:9" s="27" customFormat="1" ht="15" customHeight="1" outlineLevel="1" x14ac:dyDescent="0.2">
      <c r="A788" s="28"/>
      <c r="B788" s="974"/>
      <c r="C788" s="29" t="s">
        <v>1338</v>
      </c>
      <c r="D788" s="201" t="s">
        <v>1339</v>
      </c>
      <c r="E788" s="31"/>
      <c r="F788" s="32" t="s">
        <v>36</v>
      </c>
      <c r="G788" s="24">
        <v>395</v>
      </c>
      <c r="H788" s="200">
        <f t="shared" si="29"/>
        <v>0</v>
      </c>
      <c r="I788" s="1002" t="s">
        <v>878</v>
      </c>
    </row>
    <row r="789" spans="1:9" s="27" customFormat="1" ht="15" customHeight="1" outlineLevel="1" x14ac:dyDescent="0.2">
      <c r="A789" s="28"/>
      <c r="B789" s="974"/>
      <c r="C789" s="29" t="s">
        <v>1340</v>
      </c>
      <c r="D789" s="201" t="s">
        <v>1341</v>
      </c>
      <c r="E789" s="31"/>
      <c r="F789" s="32" t="s">
        <v>36</v>
      </c>
      <c r="G789" s="24">
        <v>395</v>
      </c>
      <c r="H789" s="200">
        <f t="shared" si="29"/>
        <v>0</v>
      </c>
      <c r="I789" s="1002" t="s">
        <v>878</v>
      </c>
    </row>
    <row r="790" spans="1:9" s="27" customFormat="1" ht="15" customHeight="1" outlineLevel="1" x14ac:dyDescent="0.2">
      <c r="A790" s="28"/>
      <c r="B790" s="974"/>
      <c r="C790" s="29" t="s">
        <v>1342</v>
      </c>
      <c r="D790" s="201" t="s">
        <v>1343</v>
      </c>
      <c r="E790" s="31"/>
      <c r="F790" s="32" t="s">
        <v>36</v>
      </c>
      <c r="G790" s="24">
        <v>395</v>
      </c>
      <c r="H790" s="200">
        <f t="shared" si="29"/>
        <v>0</v>
      </c>
      <c r="I790" s="1002" t="s">
        <v>878</v>
      </c>
    </row>
    <row r="791" spans="1:9" s="27" customFormat="1" ht="15" customHeight="1" outlineLevel="1" x14ac:dyDescent="0.2">
      <c r="A791" s="28"/>
      <c r="B791" s="974"/>
      <c r="C791" s="29" t="s">
        <v>1344</v>
      </c>
      <c r="D791" s="201" t="s">
        <v>1345</v>
      </c>
      <c r="E791" s="31"/>
      <c r="F791" s="32" t="s">
        <v>36</v>
      </c>
      <c r="G791" s="24">
        <v>395</v>
      </c>
      <c r="H791" s="200">
        <f t="shared" si="29"/>
        <v>0</v>
      </c>
      <c r="I791" s="1002" t="s">
        <v>878</v>
      </c>
    </row>
    <row r="792" spans="1:9" s="27" customFormat="1" ht="15" customHeight="1" outlineLevel="1" x14ac:dyDescent="0.2">
      <c r="A792" s="28"/>
      <c r="B792" s="974"/>
      <c r="C792" s="29" t="s">
        <v>1346</v>
      </c>
      <c r="D792" s="201" t="s">
        <v>1347</v>
      </c>
      <c r="E792" s="31"/>
      <c r="F792" s="32" t="s">
        <v>36</v>
      </c>
      <c r="G792" s="24">
        <v>199</v>
      </c>
      <c r="H792" s="200">
        <f t="shared" si="29"/>
        <v>0</v>
      </c>
      <c r="I792" s="1002" t="s">
        <v>878</v>
      </c>
    </row>
    <row r="793" spans="1:9" s="27" customFormat="1" ht="15" customHeight="1" outlineLevel="1" x14ac:dyDescent="0.2">
      <c r="A793" s="28"/>
      <c r="B793" s="974"/>
      <c r="C793" s="29" t="s">
        <v>1348</v>
      </c>
      <c r="D793" s="201" t="s">
        <v>1349</v>
      </c>
      <c r="E793" s="31"/>
      <c r="F793" s="32" t="s">
        <v>36</v>
      </c>
      <c r="G793" s="24">
        <v>395</v>
      </c>
      <c r="H793" s="200">
        <f t="shared" si="29"/>
        <v>0</v>
      </c>
      <c r="I793" s="1002" t="s">
        <v>878</v>
      </c>
    </row>
    <row r="794" spans="1:9" s="27" customFormat="1" ht="15" customHeight="1" outlineLevel="1" x14ac:dyDescent="0.2">
      <c r="A794" s="28"/>
      <c r="B794" s="974"/>
      <c r="C794" s="29" t="s">
        <v>1350</v>
      </c>
      <c r="D794" s="201" t="s">
        <v>1351</v>
      </c>
      <c r="E794" s="31"/>
      <c r="F794" s="32" t="s">
        <v>36</v>
      </c>
      <c r="G794" s="24">
        <v>395</v>
      </c>
      <c r="H794" s="200">
        <f t="shared" si="29"/>
        <v>0</v>
      </c>
      <c r="I794" s="1002" t="s">
        <v>878</v>
      </c>
    </row>
    <row r="795" spans="1:9" s="27" customFormat="1" ht="15" customHeight="1" outlineLevel="1" x14ac:dyDescent="0.2">
      <c r="A795" s="28"/>
      <c r="B795" s="974"/>
      <c r="C795" s="44" t="s">
        <v>1352</v>
      </c>
      <c r="D795" s="86" t="s">
        <v>1353</v>
      </c>
      <c r="E795" s="41"/>
      <c r="F795" s="32" t="s">
        <v>36</v>
      </c>
      <c r="G795" s="24">
        <v>395</v>
      </c>
      <c r="H795" s="200">
        <f t="shared" si="29"/>
        <v>0</v>
      </c>
      <c r="I795" s="1002" t="s">
        <v>878</v>
      </c>
    </row>
    <row r="796" spans="1:9" s="27" customFormat="1" ht="15" customHeight="1" outlineLevel="1" thickBot="1" x14ac:dyDescent="0.25">
      <c r="A796" s="28"/>
      <c r="B796" s="1007"/>
      <c r="C796" s="244"/>
      <c r="D796" s="72"/>
      <c r="E796" s="41"/>
      <c r="F796" s="102"/>
      <c r="G796" s="89"/>
      <c r="H796" s="216">
        <f t="shared" si="29"/>
        <v>0</v>
      </c>
      <c r="I796" s="1004"/>
    </row>
    <row r="797" spans="1:9" s="54" customFormat="1" ht="15" customHeight="1" outlineLevel="1" thickBot="1" x14ac:dyDescent="0.25">
      <c r="A797" s="19"/>
      <c r="B797" s="970"/>
      <c r="C797" s="933" t="s">
        <v>1354</v>
      </c>
      <c r="D797" s="934"/>
      <c r="E797" s="117"/>
      <c r="F797" s="51"/>
      <c r="G797" s="52"/>
      <c r="H797" s="52"/>
      <c r="I797" s="980"/>
    </row>
    <row r="798" spans="1:9" s="27" customFormat="1" ht="15" customHeight="1" outlineLevel="1" x14ac:dyDescent="0.2">
      <c r="A798" s="28"/>
      <c r="B798" s="973"/>
      <c r="C798" s="20" t="s">
        <v>1355</v>
      </c>
      <c r="D798" s="196" t="s">
        <v>1356</v>
      </c>
      <c r="E798" s="22"/>
      <c r="F798" s="23" t="s">
        <v>132</v>
      </c>
      <c r="G798" s="24">
        <v>65</v>
      </c>
      <c r="H798" s="58">
        <f t="shared" ref="H798:H806" si="30">B798*G798</f>
        <v>0</v>
      </c>
      <c r="I798" s="981" t="s">
        <v>119</v>
      </c>
    </row>
    <row r="799" spans="1:9" s="27" customFormat="1" ht="15" customHeight="1" outlineLevel="1" x14ac:dyDescent="0.2">
      <c r="A799" s="28"/>
      <c r="B799" s="974"/>
      <c r="C799" s="29" t="s">
        <v>1357</v>
      </c>
      <c r="D799" s="167" t="s">
        <v>1358</v>
      </c>
      <c r="E799" s="35"/>
      <c r="F799" s="32" t="s">
        <v>132</v>
      </c>
      <c r="G799" s="24">
        <v>65</v>
      </c>
      <c r="H799" s="200">
        <f t="shared" si="30"/>
        <v>0</v>
      </c>
      <c r="I799" s="1002" t="s">
        <v>119</v>
      </c>
    </row>
    <row r="800" spans="1:9" s="27" customFormat="1" ht="15" customHeight="1" outlineLevel="1" x14ac:dyDescent="0.2">
      <c r="A800" s="28"/>
      <c r="B800" s="974"/>
      <c r="C800" s="29" t="s">
        <v>1359</v>
      </c>
      <c r="D800" s="167" t="s">
        <v>1360</v>
      </c>
      <c r="E800" s="35"/>
      <c r="F800" s="32" t="s">
        <v>132</v>
      </c>
      <c r="G800" s="24">
        <v>65</v>
      </c>
      <c r="H800" s="200">
        <f t="shared" si="30"/>
        <v>0</v>
      </c>
      <c r="I800" s="1002" t="s">
        <v>119</v>
      </c>
    </row>
    <row r="801" spans="1:9" s="27" customFormat="1" ht="15" customHeight="1" outlineLevel="1" x14ac:dyDescent="0.2">
      <c r="A801" s="28"/>
      <c r="B801" s="982"/>
      <c r="C801" s="29" t="s">
        <v>1361</v>
      </c>
      <c r="D801" s="167" t="s">
        <v>1362</v>
      </c>
      <c r="E801" s="35"/>
      <c r="F801" s="32" t="s">
        <v>132</v>
      </c>
      <c r="G801" s="24">
        <v>65</v>
      </c>
      <c r="H801" s="200">
        <f t="shared" si="30"/>
        <v>0</v>
      </c>
      <c r="I801" s="1002" t="s">
        <v>119</v>
      </c>
    </row>
    <row r="802" spans="1:9" s="27" customFormat="1" ht="15" customHeight="1" outlineLevel="1" x14ac:dyDescent="0.2">
      <c r="A802" s="28"/>
      <c r="B802" s="982"/>
      <c r="C802" s="29" t="s">
        <v>1363</v>
      </c>
      <c r="D802" s="167" t="s">
        <v>1364</v>
      </c>
      <c r="E802" s="35"/>
      <c r="F802" s="32" t="s">
        <v>132</v>
      </c>
      <c r="G802" s="24">
        <v>41</v>
      </c>
      <c r="H802" s="200">
        <f t="shared" si="30"/>
        <v>0</v>
      </c>
      <c r="I802" s="1002" t="s">
        <v>119</v>
      </c>
    </row>
    <row r="803" spans="1:9" s="27" customFormat="1" ht="15" customHeight="1" outlineLevel="1" x14ac:dyDescent="0.2">
      <c r="A803" s="28"/>
      <c r="B803" s="982"/>
      <c r="C803" s="29" t="s">
        <v>1365</v>
      </c>
      <c r="D803" s="201" t="s">
        <v>1366</v>
      </c>
      <c r="E803" s="31"/>
      <c r="F803" s="32" t="s">
        <v>36</v>
      </c>
      <c r="G803" s="24">
        <v>29</v>
      </c>
      <c r="H803" s="200">
        <f t="shared" si="30"/>
        <v>0</v>
      </c>
      <c r="I803" s="1002" t="s">
        <v>119</v>
      </c>
    </row>
    <row r="804" spans="1:9" s="27" customFormat="1" ht="15" customHeight="1" outlineLevel="1" x14ac:dyDescent="0.2">
      <c r="A804" s="28"/>
      <c r="B804" s="974"/>
      <c r="C804" s="29" t="s">
        <v>1367</v>
      </c>
      <c r="D804" s="201" t="s">
        <v>1368</v>
      </c>
      <c r="E804" s="31"/>
      <c r="F804" s="32" t="s">
        <v>36</v>
      </c>
      <c r="G804" s="24">
        <v>106</v>
      </c>
      <c r="H804" s="200">
        <f t="shared" si="30"/>
        <v>0</v>
      </c>
      <c r="I804" s="1002" t="s">
        <v>119</v>
      </c>
    </row>
    <row r="805" spans="1:9" s="27" customFormat="1" ht="15" customHeight="1" outlineLevel="1" x14ac:dyDescent="0.2">
      <c r="A805" s="28"/>
      <c r="B805" s="974"/>
      <c r="C805" s="29" t="s">
        <v>1369</v>
      </c>
      <c r="D805" s="245" t="s">
        <v>1370</v>
      </c>
      <c r="E805" s="246"/>
      <c r="F805" s="170" t="s">
        <v>36</v>
      </c>
      <c r="G805" s="24">
        <v>20</v>
      </c>
      <c r="H805" s="200">
        <f t="shared" si="30"/>
        <v>0</v>
      </c>
      <c r="I805" s="1002" t="s">
        <v>119</v>
      </c>
    </row>
    <row r="806" spans="1:9" s="27" customFormat="1" ht="15" customHeight="1" outlineLevel="1" thickBot="1" x14ac:dyDescent="0.25">
      <c r="A806" s="28"/>
      <c r="B806" s="984"/>
      <c r="C806" s="99"/>
      <c r="D806" s="72"/>
      <c r="E806" s="41"/>
      <c r="F806" s="102"/>
      <c r="G806" s="103"/>
      <c r="H806" s="216">
        <f t="shared" si="30"/>
        <v>0</v>
      </c>
      <c r="I806" s="1004"/>
    </row>
    <row r="807" spans="1:9" s="27" customFormat="1" ht="15" customHeight="1" outlineLevel="1" thickBot="1" x14ac:dyDescent="0.25">
      <c r="A807" s="28"/>
      <c r="B807" s="1008"/>
      <c r="C807" s="247" t="s">
        <v>1371</v>
      </c>
      <c r="D807" s="248"/>
      <c r="E807" s="249"/>
      <c r="F807" s="250"/>
      <c r="G807" s="251"/>
      <c r="H807" s="251"/>
      <c r="I807" s="1009"/>
    </row>
    <row r="808" spans="1:9" s="54" customFormat="1" ht="15" customHeight="1" outlineLevel="1" thickBot="1" x14ac:dyDescent="0.25">
      <c r="A808" s="19"/>
      <c r="B808" s="970"/>
      <c r="C808" s="252" t="s">
        <v>1372</v>
      </c>
      <c r="D808" s="253"/>
      <c r="E808" s="254" t="s">
        <v>563</v>
      </c>
      <c r="F808" s="255"/>
      <c r="G808" s="256"/>
      <c r="H808" s="256"/>
      <c r="I808" s="1010"/>
    </row>
    <row r="809" spans="1:9" s="27" customFormat="1" ht="15" customHeight="1" outlineLevel="1" x14ac:dyDescent="0.2">
      <c r="A809" s="19">
        <f>SUM(B809:B812,B854:B856,B876:B877)</f>
        <v>0</v>
      </c>
      <c r="B809" s="1011"/>
      <c r="C809" s="20" t="s">
        <v>1373</v>
      </c>
      <c r="D809" s="1012" t="s">
        <v>1374</v>
      </c>
      <c r="E809" s="57"/>
      <c r="F809" s="23" t="s">
        <v>36</v>
      </c>
      <c r="G809" s="63">
        <v>124</v>
      </c>
      <c r="H809" s="58">
        <f t="shared" ref="H809:H834" si="31">B809*G809</f>
        <v>0</v>
      </c>
      <c r="I809" s="981" t="s">
        <v>1375</v>
      </c>
    </row>
    <row r="810" spans="1:9" s="27" customFormat="1" ht="15" customHeight="1" outlineLevel="1" x14ac:dyDescent="0.2">
      <c r="A810" s="257"/>
      <c r="B810" s="1011"/>
      <c r="C810" s="29" t="s">
        <v>1376</v>
      </c>
      <c r="D810" s="258" t="s">
        <v>1377</v>
      </c>
      <c r="E810" s="65"/>
      <c r="F810" s="32" t="s">
        <v>36</v>
      </c>
      <c r="G810" s="63">
        <v>124</v>
      </c>
      <c r="H810" s="200">
        <f t="shared" si="31"/>
        <v>0</v>
      </c>
      <c r="I810" s="981" t="s">
        <v>1375</v>
      </c>
    </row>
    <row r="811" spans="1:9" s="27" customFormat="1" ht="15" customHeight="1" outlineLevel="1" x14ac:dyDescent="0.2">
      <c r="A811" s="257"/>
      <c r="B811" s="1011"/>
      <c r="C811" s="29" t="s">
        <v>1378</v>
      </c>
      <c r="D811" s="258" t="s">
        <v>1379</v>
      </c>
      <c r="E811" s="65"/>
      <c r="F811" s="32" t="s">
        <v>36</v>
      </c>
      <c r="G811" s="63">
        <v>124</v>
      </c>
      <c r="H811" s="200">
        <f t="shared" si="31"/>
        <v>0</v>
      </c>
      <c r="I811" s="981" t="s">
        <v>1375</v>
      </c>
    </row>
    <row r="812" spans="1:9" s="27" customFormat="1" ht="15" customHeight="1" outlineLevel="1" x14ac:dyDescent="0.2">
      <c r="A812" s="257"/>
      <c r="B812" s="1011"/>
      <c r="C812" s="29" t="s">
        <v>1380</v>
      </c>
      <c r="D812" s="258" t="s">
        <v>1381</v>
      </c>
      <c r="E812" s="75"/>
      <c r="F812" s="32" t="s">
        <v>36</v>
      </c>
      <c r="G812" s="63">
        <v>298</v>
      </c>
      <c r="H812" s="200">
        <f t="shared" si="31"/>
        <v>0</v>
      </c>
      <c r="I812" s="981" t="s">
        <v>1375</v>
      </c>
    </row>
    <row r="813" spans="1:9" s="27" customFormat="1" ht="15" customHeight="1" outlineLevel="1" x14ac:dyDescent="0.2">
      <c r="A813" s="257"/>
      <c r="B813" s="982"/>
      <c r="C813" s="29" t="s">
        <v>1382</v>
      </c>
      <c r="D813" s="258" t="s">
        <v>1383</v>
      </c>
      <c r="E813" s="65"/>
      <c r="F813" s="32" t="s">
        <v>36</v>
      </c>
      <c r="G813" s="63">
        <v>180</v>
      </c>
      <c r="H813" s="200">
        <f t="shared" si="31"/>
        <v>0</v>
      </c>
      <c r="I813" s="981" t="s">
        <v>1375</v>
      </c>
    </row>
    <row r="814" spans="1:9" s="27" customFormat="1" ht="15" customHeight="1" outlineLevel="1" x14ac:dyDescent="0.2">
      <c r="A814" s="257"/>
      <c r="B814" s="982"/>
      <c r="C814" s="29" t="s">
        <v>1384</v>
      </c>
      <c r="D814" s="258" t="s">
        <v>1385</v>
      </c>
      <c r="E814" s="65"/>
      <c r="F814" s="32" t="s">
        <v>36</v>
      </c>
      <c r="G814" s="63">
        <v>180</v>
      </c>
      <c r="H814" s="200">
        <f t="shared" si="31"/>
        <v>0</v>
      </c>
      <c r="I814" s="981" t="s">
        <v>1375</v>
      </c>
    </row>
    <row r="815" spans="1:9" s="27" customFormat="1" ht="15" customHeight="1" outlineLevel="1" x14ac:dyDescent="0.2">
      <c r="A815" s="257"/>
      <c r="B815" s="982"/>
      <c r="C815" s="29" t="s">
        <v>1386</v>
      </c>
      <c r="D815" s="258" t="s">
        <v>1387</v>
      </c>
      <c r="E815" s="65"/>
      <c r="F815" s="32" t="s">
        <v>36</v>
      </c>
      <c r="G815" s="63">
        <v>180</v>
      </c>
      <c r="H815" s="200">
        <f t="shared" si="31"/>
        <v>0</v>
      </c>
      <c r="I815" s="981" t="s">
        <v>1375</v>
      </c>
    </row>
    <row r="816" spans="1:9" s="27" customFormat="1" ht="15" customHeight="1" outlineLevel="1" x14ac:dyDescent="0.2">
      <c r="A816" s="19">
        <f>SUM(B816:B821,B860:B865)</f>
        <v>0</v>
      </c>
      <c r="B816" s="982"/>
      <c r="C816" s="29" t="s">
        <v>1388</v>
      </c>
      <c r="D816" s="258" t="s">
        <v>1389</v>
      </c>
      <c r="E816" s="65"/>
      <c r="F816" s="32" t="s">
        <v>36</v>
      </c>
      <c r="G816" s="63">
        <v>159</v>
      </c>
      <c r="H816" s="200">
        <f t="shared" si="31"/>
        <v>0</v>
      </c>
      <c r="I816" s="981" t="s">
        <v>1375</v>
      </c>
    </row>
    <row r="817" spans="1:9" s="27" customFormat="1" ht="15" customHeight="1" outlineLevel="1" x14ac:dyDescent="0.2">
      <c r="A817" s="28"/>
      <c r="B817" s="982"/>
      <c r="C817" s="29" t="s">
        <v>1390</v>
      </c>
      <c r="D817" s="258" t="s">
        <v>1391</v>
      </c>
      <c r="E817" s="65"/>
      <c r="F817" s="32" t="s">
        <v>36</v>
      </c>
      <c r="G817" s="63">
        <v>159</v>
      </c>
      <c r="H817" s="200">
        <f t="shared" si="31"/>
        <v>0</v>
      </c>
      <c r="I817" s="981" t="s">
        <v>1375</v>
      </c>
    </row>
    <row r="818" spans="1:9" s="27" customFormat="1" ht="15" customHeight="1" outlineLevel="1" x14ac:dyDescent="0.2">
      <c r="A818" s="28"/>
      <c r="B818" s="982"/>
      <c r="C818" s="29" t="s">
        <v>1392</v>
      </c>
      <c r="D818" s="258" t="s">
        <v>1393</v>
      </c>
      <c r="E818" s="65"/>
      <c r="F818" s="32" t="s">
        <v>36</v>
      </c>
      <c r="G818" s="63">
        <v>159</v>
      </c>
      <c r="H818" s="200">
        <f t="shared" si="31"/>
        <v>0</v>
      </c>
      <c r="I818" s="981" t="s">
        <v>1375</v>
      </c>
    </row>
    <row r="819" spans="1:9" s="27" customFormat="1" ht="15" customHeight="1" outlineLevel="1" x14ac:dyDescent="0.2">
      <c r="A819" s="28"/>
      <c r="B819" s="982"/>
      <c r="C819" s="29" t="s">
        <v>1394</v>
      </c>
      <c r="D819" s="258" t="s">
        <v>1395</v>
      </c>
      <c r="E819" s="75"/>
      <c r="F819" s="32" t="s">
        <v>36</v>
      </c>
      <c r="G819" s="63">
        <v>380</v>
      </c>
      <c r="H819" s="200">
        <f t="shared" si="31"/>
        <v>0</v>
      </c>
      <c r="I819" s="981" t="s">
        <v>1375</v>
      </c>
    </row>
    <row r="820" spans="1:9" s="27" customFormat="1" ht="15" customHeight="1" outlineLevel="1" x14ac:dyDescent="0.2">
      <c r="A820" s="28"/>
      <c r="B820" s="982"/>
      <c r="C820" s="29" t="s">
        <v>1396</v>
      </c>
      <c r="D820" s="258" t="s">
        <v>1397</v>
      </c>
      <c r="E820" s="75"/>
      <c r="F820" s="32" t="s">
        <v>36</v>
      </c>
      <c r="G820" s="63">
        <v>380</v>
      </c>
      <c r="H820" s="200">
        <f t="shared" si="31"/>
        <v>0</v>
      </c>
      <c r="I820" s="981" t="s">
        <v>1375</v>
      </c>
    </row>
    <row r="821" spans="1:9" s="27" customFormat="1" ht="15" customHeight="1" outlineLevel="1" x14ac:dyDescent="0.2">
      <c r="A821" s="28"/>
      <c r="B821" s="982"/>
      <c r="C821" s="29" t="s">
        <v>1398</v>
      </c>
      <c r="D821" s="258" t="s">
        <v>1399</v>
      </c>
      <c r="E821" s="75"/>
      <c r="F821" s="32" t="s">
        <v>36</v>
      </c>
      <c r="G821" s="63">
        <v>380</v>
      </c>
      <c r="H821" s="200">
        <f t="shared" si="31"/>
        <v>0</v>
      </c>
      <c r="I821" s="981" t="s">
        <v>1375</v>
      </c>
    </row>
    <row r="822" spans="1:9" s="27" customFormat="1" ht="15" customHeight="1" outlineLevel="1" x14ac:dyDescent="0.2">
      <c r="A822" s="19">
        <f>SUM(B822:B824,B881:B883)</f>
        <v>0</v>
      </c>
      <c r="B822" s="982"/>
      <c r="C822" s="29" t="s">
        <v>1400</v>
      </c>
      <c r="D822" s="258" t="s">
        <v>1401</v>
      </c>
      <c r="E822" s="65"/>
      <c r="F822" s="32" t="s">
        <v>36</v>
      </c>
      <c r="G822" s="63">
        <v>166</v>
      </c>
      <c r="H822" s="200">
        <f t="shared" si="31"/>
        <v>0</v>
      </c>
      <c r="I822" s="981" t="s">
        <v>1375</v>
      </c>
    </row>
    <row r="823" spans="1:9" s="27" customFormat="1" ht="15" customHeight="1" outlineLevel="1" x14ac:dyDescent="0.2">
      <c r="A823" s="28"/>
      <c r="B823" s="982"/>
      <c r="C823" s="29" t="s">
        <v>1402</v>
      </c>
      <c r="D823" s="258" t="s">
        <v>1403</v>
      </c>
      <c r="E823" s="65"/>
      <c r="F823" s="32" t="s">
        <v>36</v>
      </c>
      <c r="G823" s="63">
        <v>166</v>
      </c>
      <c r="H823" s="200">
        <f t="shared" si="31"/>
        <v>0</v>
      </c>
      <c r="I823" s="981" t="s">
        <v>1375</v>
      </c>
    </row>
    <row r="824" spans="1:9" s="27" customFormat="1" ht="15" customHeight="1" outlineLevel="1" x14ac:dyDescent="0.2">
      <c r="A824" s="28"/>
      <c r="B824" s="982"/>
      <c r="C824" s="29" t="s">
        <v>1404</v>
      </c>
      <c r="D824" s="258" t="s">
        <v>1405</v>
      </c>
      <c r="E824" s="65"/>
      <c r="F824" s="32" t="s">
        <v>36</v>
      </c>
      <c r="G824" s="63">
        <v>166</v>
      </c>
      <c r="H824" s="200">
        <f t="shared" si="31"/>
        <v>0</v>
      </c>
      <c r="I824" s="981" t="s">
        <v>1375</v>
      </c>
    </row>
    <row r="825" spans="1:9" s="27" customFormat="1" ht="15" customHeight="1" outlineLevel="1" x14ac:dyDescent="0.2">
      <c r="A825" s="19">
        <f>SUM(B825:B827,B878,B885,B887)</f>
        <v>0</v>
      </c>
      <c r="B825" s="982"/>
      <c r="C825" s="259">
        <v>7756</v>
      </c>
      <c r="D825" s="258" t="s">
        <v>1406</v>
      </c>
      <c r="E825" s="260"/>
      <c r="F825" s="32" t="s">
        <v>36</v>
      </c>
      <c r="G825" s="63">
        <v>227</v>
      </c>
      <c r="H825" s="200">
        <f t="shared" si="31"/>
        <v>0</v>
      </c>
      <c r="I825" s="981" t="s">
        <v>1375</v>
      </c>
    </row>
    <row r="826" spans="1:9" s="27" customFormat="1" ht="15" customHeight="1" outlineLevel="1" x14ac:dyDescent="0.2">
      <c r="A826" s="19"/>
      <c r="B826" s="982"/>
      <c r="C826" s="259" t="s">
        <v>1407</v>
      </c>
      <c r="D826" s="261" t="s">
        <v>1408</v>
      </c>
      <c r="E826" s="260"/>
      <c r="F826" s="32" t="s">
        <v>36</v>
      </c>
      <c r="G826" s="63">
        <v>432</v>
      </c>
      <c r="H826" s="200">
        <f t="shared" si="31"/>
        <v>0</v>
      </c>
      <c r="I826" s="981" t="s">
        <v>1375</v>
      </c>
    </row>
    <row r="827" spans="1:9" s="27" customFormat="1" ht="15" customHeight="1" outlineLevel="1" x14ac:dyDescent="0.2">
      <c r="A827" s="28"/>
      <c r="B827" s="982"/>
      <c r="C827" s="29" t="s">
        <v>1409</v>
      </c>
      <c r="D827" s="258" t="s">
        <v>1410</v>
      </c>
      <c r="E827" s="75"/>
      <c r="F827" s="32" t="s">
        <v>36</v>
      </c>
      <c r="G827" s="63">
        <v>271</v>
      </c>
      <c r="H827" s="200">
        <f t="shared" si="31"/>
        <v>0</v>
      </c>
      <c r="I827" s="1002" t="s">
        <v>1375</v>
      </c>
    </row>
    <row r="828" spans="1:9" s="27" customFormat="1" ht="15" customHeight="1" outlineLevel="1" x14ac:dyDescent="0.2">
      <c r="A828" s="19">
        <f>SUM(B828,B879)</f>
        <v>0</v>
      </c>
      <c r="B828" s="982"/>
      <c r="C828" s="259">
        <v>7757</v>
      </c>
      <c r="D828" s="258" t="s">
        <v>1411</v>
      </c>
      <c r="E828" s="75"/>
      <c r="F828" s="32" t="s">
        <v>36</v>
      </c>
      <c r="G828" s="63">
        <v>180</v>
      </c>
      <c r="H828" s="200">
        <f t="shared" si="31"/>
        <v>0</v>
      </c>
      <c r="I828" s="981" t="s">
        <v>1375</v>
      </c>
    </row>
    <row r="829" spans="1:9" s="27" customFormat="1" ht="15" customHeight="1" outlineLevel="1" x14ac:dyDescent="0.2">
      <c r="A829" s="28"/>
      <c r="B829" s="982"/>
      <c r="C829" s="262">
        <v>7758</v>
      </c>
      <c r="D829" s="258" t="s">
        <v>1412</v>
      </c>
      <c r="E829" s="75"/>
      <c r="F829" s="32" t="s">
        <v>36</v>
      </c>
      <c r="G829" s="63">
        <v>381</v>
      </c>
      <c r="H829" s="200">
        <f t="shared" si="31"/>
        <v>0</v>
      </c>
      <c r="I829" s="981" t="s">
        <v>1375</v>
      </c>
    </row>
    <row r="830" spans="1:9" s="27" customFormat="1" ht="15" customHeight="1" outlineLevel="1" x14ac:dyDescent="0.2">
      <c r="A830" s="28"/>
      <c r="B830" s="982"/>
      <c r="C830" s="259">
        <v>7759</v>
      </c>
      <c r="D830" s="258" t="s">
        <v>1413</v>
      </c>
      <c r="E830" s="75"/>
      <c r="F830" s="76" t="s">
        <v>36</v>
      </c>
      <c r="G830" s="63">
        <v>375</v>
      </c>
      <c r="H830" s="200">
        <f t="shared" si="31"/>
        <v>0</v>
      </c>
      <c r="I830" s="981" t="s">
        <v>1375</v>
      </c>
    </row>
    <row r="831" spans="1:9" s="27" customFormat="1" ht="15" customHeight="1" outlineLevel="1" x14ac:dyDescent="0.2">
      <c r="A831" s="19">
        <f>SUM(B831,B884)</f>
        <v>0</v>
      </c>
      <c r="B831" s="982"/>
      <c r="C831" s="259">
        <v>7760</v>
      </c>
      <c r="D831" s="258" t="s">
        <v>1414</v>
      </c>
      <c r="E831" s="65"/>
      <c r="F831" s="32" t="s">
        <v>36</v>
      </c>
      <c r="G831" s="63">
        <v>227</v>
      </c>
      <c r="H831" s="200">
        <f t="shared" si="31"/>
        <v>0</v>
      </c>
      <c r="I831" s="981" t="s">
        <v>1375</v>
      </c>
    </row>
    <row r="832" spans="1:9" s="27" customFormat="1" ht="15" customHeight="1" outlineLevel="1" x14ac:dyDescent="0.2">
      <c r="A832" s="28"/>
      <c r="B832" s="974"/>
      <c r="C832" s="262">
        <v>7761</v>
      </c>
      <c r="D832" s="258" t="s">
        <v>1415</v>
      </c>
      <c r="E832" s="65"/>
      <c r="F832" s="32" t="s">
        <v>36</v>
      </c>
      <c r="G832" s="63">
        <v>206</v>
      </c>
      <c r="H832" s="200">
        <f t="shared" si="31"/>
        <v>0</v>
      </c>
      <c r="I832" s="981" t="s">
        <v>1375</v>
      </c>
    </row>
    <row r="833" spans="1:9" s="27" customFormat="1" ht="15" customHeight="1" outlineLevel="1" x14ac:dyDescent="0.2">
      <c r="A833" s="28"/>
      <c r="B833" s="984"/>
      <c r="C833" s="259">
        <v>7765</v>
      </c>
      <c r="D833" s="1013" t="s">
        <v>1416</v>
      </c>
      <c r="E833" s="35"/>
      <c r="F833" s="263" t="s">
        <v>36</v>
      </c>
      <c r="G833" s="63">
        <v>542</v>
      </c>
      <c r="H833" s="58">
        <f t="shared" si="31"/>
        <v>0</v>
      </c>
      <c r="I833" s="981" t="s">
        <v>1375</v>
      </c>
    </row>
    <row r="834" spans="1:9" s="54" customFormat="1" ht="15" customHeight="1" outlineLevel="1" thickBot="1" x14ac:dyDescent="0.25">
      <c r="A834" s="28"/>
      <c r="B834" s="1014"/>
      <c r="C834" s="264"/>
      <c r="D834" s="265"/>
      <c r="E834" s="266"/>
      <c r="F834" s="267"/>
      <c r="G834" s="268"/>
      <c r="H834" s="200">
        <f t="shared" si="31"/>
        <v>0</v>
      </c>
      <c r="I834" s="269"/>
    </row>
    <row r="835" spans="1:9" ht="15" customHeight="1" outlineLevel="1" thickBot="1" x14ac:dyDescent="0.25">
      <c r="A835" s="270"/>
      <c r="B835" s="970"/>
      <c r="C835" s="271" t="s">
        <v>1417</v>
      </c>
      <c r="D835" s="272"/>
      <c r="E835" s="273"/>
      <c r="F835" s="274"/>
      <c r="G835" s="274"/>
      <c r="H835" s="274"/>
      <c r="I835" s="275"/>
    </row>
    <row r="836" spans="1:9" s="27" customFormat="1" ht="15" customHeight="1" outlineLevel="1" x14ac:dyDescent="0.2">
      <c r="A836" s="28"/>
      <c r="B836" s="973"/>
      <c r="C836" s="276">
        <v>7700</v>
      </c>
      <c r="D836" s="1012" t="s">
        <v>1418</v>
      </c>
      <c r="E836" s="22"/>
      <c r="F836" s="23" t="s">
        <v>36</v>
      </c>
      <c r="G836" s="63">
        <v>174</v>
      </c>
      <c r="H836" s="58">
        <f t="shared" ref="H836:H849" si="32">B836*G836</f>
        <v>0</v>
      </c>
      <c r="I836" s="981" t="s">
        <v>1269</v>
      </c>
    </row>
    <row r="837" spans="1:9" s="27" customFormat="1" ht="15" customHeight="1" outlineLevel="1" x14ac:dyDescent="0.2">
      <c r="A837" s="28"/>
      <c r="B837" s="974"/>
      <c r="C837" s="259">
        <v>7701</v>
      </c>
      <c r="D837" s="258" t="s">
        <v>1419</v>
      </c>
      <c r="E837" s="35"/>
      <c r="F837" s="32" t="s">
        <v>36</v>
      </c>
      <c r="G837" s="63">
        <v>367</v>
      </c>
      <c r="H837" s="58">
        <f t="shared" si="32"/>
        <v>0</v>
      </c>
      <c r="I837" s="981" t="s">
        <v>1269</v>
      </c>
    </row>
    <row r="838" spans="1:9" s="27" customFormat="1" ht="15" customHeight="1" outlineLevel="1" x14ac:dyDescent="0.2">
      <c r="A838" s="28"/>
      <c r="B838" s="982"/>
      <c r="C838" s="259">
        <v>7702</v>
      </c>
      <c r="D838" s="258" t="s">
        <v>1420</v>
      </c>
      <c r="E838" s="35"/>
      <c r="F838" s="32" t="s">
        <v>36</v>
      </c>
      <c r="G838" s="63">
        <v>341</v>
      </c>
      <c r="H838" s="58">
        <f t="shared" si="32"/>
        <v>0</v>
      </c>
      <c r="I838" s="981" t="s">
        <v>1269</v>
      </c>
    </row>
    <row r="839" spans="1:9" s="27" customFormat="1" ht="15" customHeight="1" outlineLevel="1" x14ac:dyDescent="0.2">
      <c r="A839" s="28"/>
      <c r="B839" s="974"/>
      <c r="C839" s="259">
        <v>7703</v>
      </c>
      <c r="D839" s="258" t="s">
        <v>1421</v>
      </c>
      <c r="E839" s="35"/>
      <c r="F839" s="32" t="s">
        <v>36</v>
      </c>
      <c r="G839" s="63">
        <v>395</v>
      </c>
      <c r="H839" s="58">
        <f t="shared" si="32"/>
        <v>0</v>
      </c>
      <c r="I839" s="981" t="s">
        <v>1269</v>
      </c>
    </row>
    <row r="840" spans="1:9" s="27" customFormat="1" ht="15" customHeight="1" outlineLevel="1" x14ac:dyDescent="0.2">
      <c r="A840" s="28"/>
      <c r="B840" s="974"/>
      <c r="C840" s="259">
        <v>7704</v>
      </c>
      <c r="D840" s="258" t="s">
        <v>1422</v>
      </c>
      <c r="E840" s="35"/>
      <c r="F840" s="32" t="s">
        <v>36</v>
      </c>
      <c r="G840" s="63">
        <v>366</v>
      </c>
      <c r="H840" s="58">
        <f t="shared" si="32"/>
        <v>0</v>
      </c>
      <c r="I840" s="981" t="s">
        <v>1269</v>
      </c>
    </row>
    <row r="841" spans="1:9" s="27" customFormat="1" ht="15" customHeight="1" outlineLevel="1" x14ac:dyDescent="0.2">
      <c r="A841" s="28"/>
      <c r="B841" s="974"/>
      <c r="C841" s="259">
        <v>7706</v>
      </c>
      <c r="D841" s="258" t="s">
        <v>1423</v>
      </c>
      <c r="E841" s="35"/>
      <c r="F841" s="32" t="s">
        <v>36</v>
      </c>
      <c r="G841" s="63">
        <v>283</v>
      </c>
      <c r="H841" s="58">
        <f t="shared" si="32"/>
        <v>0</v>
      </c>
      <c r="I841" s="981" t="s">
        <v>1269</v>
      </c>
    </row>
    <row r="842" spans="1:9" s="27" customFormat="1" ht="15" customHeight="1" outlineLevel="1" x14ac:dyDescent="0.2">
      <c r="A842" s="28"/>
      <c r="B842" s="974"/>
      <c r="C842" s="259">
        <v>7707</v>
      </c>
      <c r="D842" s="258" t="s">
        <v>1423</v>
      </c>
      <c r="E842" s="35"/>
      <c r="F842" s="32" t="s">
        <v>36</v>
      </c>
      <c r="G842" s="63">
        <v>320</v>
      </c>
      <c r="H842" s="58">
        <f t="shared" si="32"/>
        <v>0</v>
      </c>
      <c r="I842" s="981" t="s">
        <v>1269</v>
      </c>
    </row>
    <row r="843" spans="1:9" s="27" customFormat="1" ht="15" customHeight="1" outlineLevel="1" x14ac:dyDescent="0.2">
      <c r="A843" s="28"/>
      <c r="B843" s="974"/>
      <c r="C843" s="259">
        <v>7708</v>
      </c>
      <c r="D843" s="258" t="s">
        <v>1424</v>
      </c>
      <c r="E843" s="31"/>
      <c r="F843" s="32" t="s">
        <v>36</v>
      </c>
      <c r="G843" s="63">
        <v>475</v>
      </c>
      <c r="H843" s="58">
        <f t="shared" si="32"/>
        <v>0</v>
      </c>
      <c r="I843" s="981" t="s">
        <v>1269</v>
      </c>
    </row>
    <row r="844" spans="1:9" s="27" customFormat="1" ht="15" customHeight="1" outlineLevel="1" x14ac:dyDescent="0.2">
      <c r="A844" s="28"/>
      <c r="B844" s="974"/>
      <c r="C844" s="259">
        <v>7709</v>
      </c>
      <c r="D844" s="258" t="s">
        <v>1425</v>
      </c>
      <c r="E844" s="31"/>
      <c r="F844" s="32" t="s">
        <v>36</v>
      </c>
      <c r="G844" s="63">
        <v>486</v>
      </c>
      <c r="H844" s="58">
        <f t="shared" si="32"/>
        <v>0</v>
      </c>
      <c r="I844" s="981" t="s">
        <v>1269</v>
      </c>
    </row>
    <row r="845" spans="1:9" s="27" customFormat="1" ht="15" customHeight="1" outlineLevel="1" x14ac:dyDescent="0.2">
      <c r="A845" s="28"/>
      <c r="B845" s="974"/>
      <c r="C845" s="259">
        <v>7711</v>
      </c>
      <c r="D845" s="258" t="s">
        <v>1426</v>
      </c>
      <c r="E845" s="277"/>
      <c r="F845" s="263" t="s">
        <v>36</v>
      </c>
      <c r="G845" s="63">
        <v>279</v>
      </c>
      <c r="H845" s="58">
        <f t="shared" si="32"/>
        <v>0</v>
      </c>
      <c r="I845" s="983" t="s">
        <v>1269</v>
      </c>
    </row>
    <row r="846" spans="1:9" s="27" customFormat="1" ht="15" customHeight="1" outlineLevel="1" x14ac:dyDescent="0.2">
      <c r="A846" s="28"/>
      <c r="B846" s="974"/>
      <c r="C846" s="259">
        <v>7730</v>
      </c>
      <c r="D846" s="258" t="s">
        <v>1427</v>
      </c>
      <c r="E846" s="35"/>
      <c r="F846" s="32" t="s">
        <v>36</v>
      </c>
      <c r="G846" s="63">
        <v>140</v>
      </c>
      <c r="H846" s="58">
        <f t="shared" si="32"/>
        <v>0</v>
      </c>
      <c r="I846" s="981" t="s">
        <v>1269</v>
      </c>
    </row>
    <row r="847" spans="1:9" s="27" customFormat="1" ht="15" customHeight="1" outlineLevel="1" x14ac:dyDescent="0.2">
      <c r="A847" s="28"/>
      <c r="B847" s="974"/>
      <c r="C847" s="259">
        <v>7733</v>
      </c>
      <c r="D847" s="258" t="s">
        <v>1428</v>
      </c>
      <c r="E847" s="35"/>
      <c r="F847" s="32" t="s">
        <v>36</v>
      </c>
      <c r="G847" s="63">
        <v>76</v>
      </c>
      <c r="H847" s="58">
        <f t="shared" si="32"/>
        <v>0</v>
      </c>
      <c r="I847" s="981" t="s">
        <v>1269</v>
      </c>
    </row>
    <row r="848" spans="1:9" s="27" customFormat="1" ht="15" customHeight="1" outlineLevel="1" x14ac:dyDescent="0.2">
      <c r="A848" s="28"/>
      <c r="B848" s="974"/>
      <c r="C848" s="262" t="s">
        <v>1429</v>
      </c>
      <c r="D848" s="258" t="s">
        <v>1430</v>
      </c>
      <c r="E848" s="31"/>
      <c r="F848" s="32" t="s">
        <v>36</v>
      </c>
      <c r="G848" s="63">
        <v>52</v>
      </c>
      <c r="H848" s="58">
        <f t="shared" si="32"/>
        <v>0</v>
      </c>
      <c r="I848" s="1002" t="s">
        <v>119</v>
      </c>
    </row>
    <row r="849" spans="1:9" s="27" customFormat="1" ht="15" customHeight="1" outlineLevel="1" thickBot="1" x14ac:dyDescent="0.25">
      <c r="A849" s="28"/>
      <c r="B849" s="974"/>
      <c r="C849" s="264"/>
      <c r="D849" s="278"/>
      <c r="E849" s="205"/>
      <c r="F849" s="157"/>
      <c r="G849" s="268"/>
      <c r="H849" s="58">
        <f t="shared" si="32"/>
        <v>0</v>
      </c>
      <c r="I849" s="1004"/>
    </row>
    <row r="850" spans="1:9" s="54" customFormat="1" ht="15" customHeight="1" outlineLevel="1" thickBot="1" x14ac:dyDescent="0.25">
      <c r="A850" s="19"/>
      <c r="B850" s="970"/>
      <c r="C850" s="933" t="s">
        <v>1431</v>
      </c>
      <c r="D850" s="934"/>
      <c r="E850" s="117"/>
      <c r="F850" s="51"/>
      <c r="G850" s="52"/>
      <c r="H850" s="52"/>
      <c r="I850" s="980"/>
    </row>
    <row r="851" spans="1:9" s="27" customFormat="1" ht="15" customHeight="1" outlineLevel="1" x14ac:dyDescent="0.2">
      <c r="A851" s="28"/>
      <c r="B851" s="1015"/>
      <c r="C851" s="20" t="s">
        <v>1432</v>
      </c>
      <c r="D851" s="1012" t="s">
        <v>1433</v>
      </c>
      <c r="E851" s="57"/>
      <c r="F851" s="23" t="s">
        <v>36</v>
      </c>
      <c r="G851" s="63">
        <v>258</v>
      </c>
      <c r="H851" s="58">
        <f t="shared" ref="H851:H888" si="33">B851*G851</f>
        <v>0</v>
      </c>
      <c r="I851" s="981" t="s">
        <v>1434</v>
      </c>
    </row>
    <row r="852" spans="1:9" s="27" customFormat="1" ht="15" customHeight="1" outlineLevel="1" x14ac:dyDescent="0.2">
      <c r="A852" s="28"/>
      <c r="B852" s="973"/>
      <c r="C852" s="29" t="s">
        <v>1435</v>
      </c>
      <c r="D852" s="258" t="s">
        <v>1436</v>
      </c>
      <c r="E852" s="65"/>
      <c r="F852" s="32" t="s">
        <v>36</v>
      </c>
      <c r="G852" s="63">
        <v>258</v>
      </c>
      <c r="H852" s="58">
        <f t="shared" si="33"/>
        <v>0</v>
      </c>
      <c r="I852" s="981" t="s">
        <v>1434</v>
      </c>
    </row>
    <row r="853" spans="1:9" s="27" customFormat="1" ht="15" customHeight="1" outlineLevel="1" x14ac:dyDescent="0.2">
      <c r="A853" s="28"/>
      <c r="B853" s="974"/>
      <c r="C853" s="29" t="s">
        <v>1437</v>
      </c>
      <c r="D853" s="258" t="s">
        <v>1438</v>
      </c>
      <c r="E853" s="65"/>
      <c r="F853" s="32" t="s">
        <v>36</v>
      </c>
      <c r="G853" s="63">
        <v>258</v>
      </c>
      <c r="H853" s="58">
        <f t="shared" si="33"/>
        <v>0</v>
      </c>
      <c r="I853" s="981" t="s">
        <v>1434</v>
      </c>
    </row>
    <row r="854" spans="1:9" s="27" customFormat="1" ht="15" customHeight="1" outlineLevel="1" x14ac:dyDescent="0.2">
      <c r="A854" s="28"/>
      <c r="B854" s="974"/>
      <c r="C854" s="29" t="s">
        <v>1439</v>
      </c>
      <c r="D854" s="258" t="s">
        <v>1440</v>
      </c>
      <c r="E854" s="65"/>
      <c r="F854" s="32" t="s">
        <v>36</v>
      </c>
      <c r="G854" s="63">
        <v>258</v>
      </c>
      <c r="H854" s="58">
        <f t="shared" si="33"/>
        <v>0</v>
      </c>
      <c r="I854" s="981" t="s">
        <v>1434</v>
      </c>
    </row>
    <row r="855" spans="1:9" s="27" customFormat="1" ht="15" customHeight="1" outlineLevel="1" x14ac:dyDescent="0.2">
      <c r="A855" s="28"/>
      <c r="B855" s="974"/>
      <c r="C855" s="29" t="s">
        <v>1441</v>
      </c>
      <c r="D855" s="258" t="s">
        <v>1442</v>
      </c>
      <c r="E855" s="65"/>
      <c r="F855" s="32" t="s">
        <v>36</v>
      </c>
      <c r="G855" s="63">
        <v>258</v>
      </c>
      <c r="H855" s="58">
        <f t="shared" si="33"/>
        <v>0</v>
      </c>
      <c r="I855" s="981" t="s">
        <v>1434</v>
      </c>
    </row>
    <row r="856" spans="1:9" s="27" customFormat="1" ht="15" customHeight="1" outlineLevel="1" x14ac:dyDescent="0.2">
      <c r="A856" s="28"/>
      <c r="B856" s="974"/>
      <c r="C856" s="29" t="s">
        <v>1443</v>
      </c>
      <c r="D856" s="258" t="s">
        <v>1444</v>
      </c>
      <c r="E856" s="65"/>
      <c r="F856" s="32" t="s">
        <v>36</v>
      </c>
      <c r="G856" s="63">
        <v>258</v>
      </c>
      <c r="H856" s="58">
        <f t="shared" si="33"/>
        <v>0</v>
      </c>
      <c r="I856" s="981" t="s">
        <v>1434</v>
      </c>
    </row>
    <row r="857" spans="1:9" s="27" customFormat="1" ht="15" customHeight="1" outlineLevel="1" x14ac:dyDescent="0.2">
      <c r="A857" s="28"/>
      <c r="B857" s="974"/>
      <c r="C857" s="29" t="s">
        <v>1445</v>
      </c>
      <c r="D857" s="258" t="s">
        <v>1446</v>
      </c>
      <c r="E857" s="65"/>
      <c r="F857" s="32" t="s">
        <v>36</v>
      </c>
      <c r="G857" s="63">
        <v>486</v>
      </c>
      <c r="H857" s="58">
        <f t="shared" si="33"/>
        <v>0</v>
      </c>
      <c r="I857" s="1002" t="s">
        <v>1434</v>
      </c>
    </row>
    <row r="858" spans="1:9" s="27" customFormat="1" ht="15" customHeight="1" outlineLevel="1" x14ac:dyDescent="0.2">
      <c r="A858" s="28"/>
      <c r="B858" s="974"/>
      <c r="C858" s="29" t="s">
        <v>1447</v>
      </c>
      <c r="D858" s="258" t="s">
        <v>1448</v>
      </c>
      <c r="E858" s="65"/>
      <c r="F858" s="32" t="s">
        <v>36</v>
      </c>
      <c r="G858" s="63">
        <v>486</v>
      </c>
      <c r="H858" s="58">
        <f t="shared" si="33"/>
        <v>0</v>
      </c>
      <c r="I858" s="1002" t="s">
        <v>1434</v>
      </c>
    </row>
    <row r="859" spans="1:9" s="27" customFormat="1" ht="15" customHeight="1" outlineLevel="1" x14ac:dyDescent="0.2">
      <c r="A859" s="28"/>
      <c r="B859" s="974"/>
      <c r="C859" s="29" t="s">
        <v>1449</v>
      </c>
      <c r="D859" s="258" t="s">
        <v>1450</v>
      </c>
      <c r="E859" s="65"/>
      <c r="F859" s="32" t="s">
        <v>36</v>
      </c>
      <c r="G859" s="63">
        <v>486</v>
      </c>
      <c r="H859" s="58">
        <f t="shared" si="33"/>
        <v>0</v>
      </c>
      <c r="I859" s="1002" t="s">
        <v>1434</v>
      </c>
    </row>
    <row r="860" spans="1:9" s="27" customFormat="1" ht="15" customHeight="1" outlineLevel="1" x14ac:dyDescent="0.2">
      <c r="A860" s="28"/>
      <c r="B860" s="974"/>
      <c r="C860" s="29" t="s">
        <v>1451</v>
      </c>
      <c r="D860" s="258" t="s">
        <v>1452</v>
      </c>
      <c r="E860" s="65"/>
      <c r="F860" s="32" t="s">
        <v>36</v>
      </c>
      <c r="G860" s="63">
        <v>325</v>
      </c>
      <c r="H860" s="58">
        <f t="shared" si="33"/>
        <v>0</v>
      </c>
      <c r="I860" s="1002" t="s">
        <v>1434</v>
      </c>
    </row>
    <row r="861" spans="1:9" s="27" customFormat="1" ht="15" customHeight="1" outlineLevel="1" x14ac:dyDescent="0.2">
      <c r="A861" s="28"/>
      <c r="B861" s="974"/>
      <c r="C861" s="29" t="s">
        <v>1453</v>
      </c>
      <c r="D861" s="258" t="s">
        <v>1454</v>
      </c>
      <c r="E861" s="65"/>
      <c r="F861" s="32" t="s">
        <v>36</v>
      </c>
      <c r="G861" s="63">
        <v>325</v>
      </c>
      <c r="H861" s="58">
        <f t="shared" si="33"/>
        <v>0</v>
      </c>
      <c r="I861" s="1002" t="s">
        <v>1434</v>
      </c>
    </row>
    <row r="862" spans="1:9" s="27" customFormat="1" ht="15" customHeight="1" outlineLevel="1" x14ac:dyDescent="0.2">
      <c r="A862" s="28"/>
      <c r="B862" s="974"/>
      <c r="C862" s="29" t="s">
        <v>1455</v>
      </c>
      <c r="D862" s="258" t="s">
        <v>1456</v>
      </c>
      <c r="E862" s="65"/>
      <c r="F862" s="32" t="s">
        <v>36</v>
      </c>
      <c r="G862" s="63">
        <v>325</v>
      </c>
      <c r="H862" s="58">
        <f t="shared" si="33"/>
        <v>0</v>
      </c>
      <c r="I862" s="1002" t="s">
        <v>1434</v>
      </c>
    </row>
    <row r="863" spans="1:9" s="27" customFormat="1" ht="15" customHeight="1" outlineLevel="1" x14ac:dyDescent="0.2">
      <c r="A863" s="28"/>
      <c r="B863" s="974"/>
      <c r="C863" s="29" t="s">
        <v>1457</v>
      </c>
      <c r="D863" s="258" t="s">
        <v>1458</v>
      </c>
      <c r="E863" s="65"/>
      <c r="F863" s="32" t="s">
        <v>36</v>
      </c>
      <c r="G863" s="63">
        <v>486</v>
      </c>
      <c r="H863" s="58">
        <f t="shared" si="33"/>
        <v>0</v>
      </c>
      <c r="I863" s="1002" t="s">
        <v>1434</v>
      </c>
    </row>
    <row r="864" spans="1:9" s="27" customFormat="1" ht="15" customHeight="1" outlineLevel="1" x14ac:dyDescent="0.2">
      <c r="A864" s="28"/>
      <c r="B864" s="974"/>
      <c r="C864" s="29" t="s">
        <v>1459</v>
      </c>
      <c r="D864" s="258" t="s">
        <v>1460</v>
      </c>
      <c r="E864" s="65"/>
      <c r="F864" s="32" t="s">
        <v>36</v>
      </c>
      <c r="G864" s="63">
        <v>486</v>
      </c>
      <c r="H864" s="58">
        <f t="shared" si="33"/>
        <v>0</v>
      </c>
      <c r="I864" s="1002" t="s">
        <v>1434</v>
      </c>
    </row>
    <row r="865" spans="1:9" s="27" customFormat="1" ht="15" customHeight="1" outlineLevel="1" x14ac:dyDescent="0.2">
      <c r="A865" s="28"/>
      <c r="B865" s="974"/>
      <c r="C865" s="29" t="s">
        <v>1461</v>
      </c>
      <c r="D865" s="258" t="s">
        <v>1462</v>
      </c>
      <c r="E865" s="65"/>
      <c r="F865" s="32" t="s">
        <v>36</v>
      </c>
      <c r="G865" s="63">
        <v>486</v>
      </c>
      <c r="H865" s="58">
        <f t="shared" si="33"/>
        <v>0</v>
      </c>
      <c r="I865" s="1002" t="s">
        <v>1434</v>
      </c>
    </row>
    <row r="866" spans="1:9" s="27" customFormat="1" ht="15" customHeight="1" outlineLevel="1" x14ac:dyDescent="0.2">
      <c r="A866" s="28"/>
      <c r="B866" s="974"/>
      <c r="C866" s="29" t="s">
        <v>1463</v>
      </c>
      <c r="D866" s="258" t="s">
        <v>1464</v>
      </c>
      <c r="E866" s="65"/>
      <c r="F866" s="32" t="s">
        <v>36</v>
      </c>
      <c r="G866" s="63">
        <v>258</v>
      </c>
      <c r="H866" s="58">
        <f t="shared" si="33"/>
        <v>0</v>
      </c>
      <c r="I866" s="1002" t="s">
        <v>1434</v>
      </c>
    </row>
    <row r="867" spans="1:9" s="27" customFormat="1" ht="15" customHeight="1" outlineLevel="1" x14ac:dyDescent="0.2">
      <c r="A867" s="28"/>
      <c r="B867" s="974"/>
      <c r="C867" s="29" t="s">
        <v>1465</v>
      </c>
      <c r="D867" s="258" t="s">
        <v>1466</v>
      </c>
      <c r="E867" s="65"/>
      <c r="F867" s="32" t="s">
        <v>36</v>
      </c>
      <c r="G867" s="63">
        <v>502</v>
      </c>
      <c r="H867" s="58">
        <f t="shared" si="33"/>
        <v>0</v>
      </c>
      <c r="I867" s="1002" t="s">
        <v>1434</v>
      </c>
    </row>
    <row r="868" spans="1:9" s="27" customFormat="1" ht="15" customHeight="1" outlineLevel="1" x14ac:dyDescent="0.2">
      <c r="A868" s="28"/>
      <c r="B868" s="974"/>
      <c r="C868" s="29" t="s">
        <v>1467</v>
      </c>
      <c r="D868" s="258" t="s">
        <v>1468</v>
      </c>
      <c r="E868" s="65"/>
      <c r="F868" s="32" t="s">
        <v>36</v>
      </c>
      <c r="G868" s="63">
        <v>502</v>
      </c>
      <c r="H868" s="58">
        <f t="shared" si="33"/>
        <v>0</v>
      </c>
      <c r="I868" s="1002" t="s">
        <v>1434</v>
      </c>
    </row>
    <row r="869" spans="1:9" s="27" customFormat="1" ht="15" customHeight="1" outlineLevel="1" x14ac:dyDescent="0.2">
      <c r="A869" s="28"/>
      <c r="B869" s="974"/>
      <c r="C869" s="29" t="s">
        <v>1469</v>
      </c>
      <c r="D869" s="258" t="s">
        <v>1470</v>
      </c>
      <c r="E869" s="65"/>
      <c r="F869" s="32" t="s">
        <v>36</v>
      </c>
      <c r="G869" s="63">
        <v>502</v>
      </c>
      <c r="H869" s="58">
        <f t="shared" si="33"/>
        <v>0</v>
      </c>
      <c r="I869" s="1002" t="s">
        <v>1434</v>
      </c>
    </row>
    <row r="870" spans="1:9" s="27" customFormat="1" ht="15" customHeight="1" outlineLevel="1" x14ac:dyDescent="0.2">
      <c r="A870" s="28"/>
      <c r="B870" s="974"/>
      <c r="C870" s="29" t="s">
        <v>1471</v>
      </c>
      <c r="D870" s="258" t="s">
        <v>1472</v>
      </c>
      <c r="E870" s="65"/>
      <c r="F870" s="32" t="s">
        <v>36</v>
      </c>
      <c r="G870" s="63">
        <v>486</v>
      </c>
      <c r="H870" s="58">
        <f t="shared" si="33"/>
        <v>0</v>
      </c>
      <c r="I870" s="1002" t="s">
        <v>1434</v>
      </c>
    </row>
    <row r="871" spans="1:9" s="27" customFormat="1" ht="15" customHeight="1" outlineLevel="1" x14ac:dyDescent="0.2">
      <c r="A871" s="28"/>
      <c r="B871" s="974"/>
      <c r="C871" s="29" t="s">
        <v>1473</v>
      </c>
      <c r="D871" s="258" t="s">
        <v>1474</v>
      </c>
      <c r="E871" s="65"/>
      <c r="F871" s="32" t="s">
        <v>36</v>
      </c>
      <c r="G871" s="63">
        <v>486</v>
      </c>
      <c r="H871" s="58">
        <f t="shared" si="33"/>
        <v>0</v>
      </c>
      <c r="I871" s="1002" t="s">
        <v>1434</v>
      </c>
    </row>
    <row r="872" spans="1:9" s="27" customFormat="1" ht="15" customHeight="1" outlineLevel="1" x14ac:dyDescent="0.2">
      <c r="A872" s="28"/>
      <c r="B872" s="974"/>
      <c r="C872" s="29" t="s">
        <v>1475</v>
      </c>
      <c r="D872" s="258" t="s">
        <v>1476</v>
      </c>
      <c r="E872" s="65"/>
      <c r="F872" s="32" t="s">
        <v>36</v>
      </c>
      <c r="G872" s="63">
        <v>486</v>
      </c>
      <c r="H872" s="58">
        <f t="shared" si="33"/>
        <v>0</v>
      </c>
      <c r="I872" s="1002" t="s">
        <v>1434</v>
      </c>
    </row>
    <row r="873" spans="1:9" s="27" customFormat="1" ht="15" customHeight="1" outlineLevel="1" x14ac:dyDescent="0.2">
      <c r="A873" s="28"/>
      <c r="B873" s="974"/>
      <c r="C873" s="29" t="s">
        <v>1477</v>
      </c>
      <c r="D873" s="258" t="s">
        <v>1478</v>
      </c>
      <c r="E873" s="65"/>
      <c r="F873" s="32" t="s">
        <v>36</v>
      </c>
      <c r="G873" s="63">
        <v>312</v>
      </c>
      <c r="H873" s="58">
        <f t="shared" si="33"/>
        <v>0</v>
      </c>
      <c r="I873" s="1002" t="s">
        <v>1434</v>
      </c>
    </row>
    <row r="874" spans="1:9" s="27" customFormat="1" ht="15" customHeight="1" outlineLevel="1" x14ac:dyDescent="0.2">
      <c r="A874" s="28"/>
      <c r="B874" s="974"/>
      <c r="C874" s="29" t="s">
        <v>1479</v>
      </c>
      <c r="D874" s="258" t="s">
        <v>1480</v>
      </c>
      <c r="E874" s="65"/>
      <c r="F874" s="32" t="s">
        <v>36</v>
      </c>
      <c r="G874" s="63">
        <v>149</v>
      </c>
      <c r="H874" s="58">
        <f t="shared" si="33"/>
        <v>0</v>
      </c>
      <c r="I874" s="1002" t="s">
        <v>1434</v>
      </c>
    </row>
    <row r="875" spans="1:9" s="27" customFormat="1" ht="15" customHeight="1" outlineLevel="1" x14ac:dyDescent="0.2">
      <c r="A875" s="28"/>
      <c r="B875" s="974"/>
      <c r="C875" s="29" t="s">
        <v>1481</v>
      </c>
      <c r="D875" s="258" t="s">
        <v>1482</v>
      </c>
      <c r="E875" s="65"/>
      <c r="F875" s="32" t="s">
        <v>36</v>
      </c>
      <c r="G875" s="63">
        <v>377</v>
      </c>
      <c r="H875" s="58">
        <f t="shared" si="33"/>
        <v>0</v>
      </c>
      <c r="I875" s="1002" t="s">
        <v>1434</v>
      </c>
    </row>
    <row r="876" spans="1:9" s="27" customFormat="1" ht="15" customHeight="1" outlineLevel="1" x14ac:dyDescent="0.2">
      <c r="A876" s="28"/>
      <c r="B876" s="974"/>
      <c r="C876" s="29" t="s">
        <v>1483</v>
      </c>
      <c r="D876" s="258" t="s">
        <v>1484</v>
      </c>
      <c r="E876" s="65"/>
      <c r="F876" s="32" t="s">
        <v>36</v>
      </c>
      <c r="G876" s="63">
        <v>377</v>
      </c>
      <c r="H876" s="58">
        <f t="shared" si="33"/>
        <v>0</v>
      </c>
      <c r="I876" s="1002" t="s">
        <v>1434</v>
      </c>
    </row>
    <row r="877" spans="1:9" s="27" customFormat="1" ht="15" customHeight="1" outlineLevel="1" x14ac:dyDescent="0.2">
      <c r="A877" s="28"/>
      <c r="B877" s="974"/>
      <c r="C877" s="29" t="s">
        <v>1485</v>
      </c>
      <c r="D877" s="258" t="s">
        <v>1486</v>
      </c>
      <c r="E877" s="65"/>
      <c r="F877" s="32" t="s">
        <v>36</v>
      </c>
      <c r="G877" s="63">
        <v>377</v>
      </c>
      <c r="H877" s="58">
        <f t="shared" si="33"/>
        <v>0</v>
      </c>
      <c r="I877" s="1002" t="s">
        <v>1434</v>
      </c>
    </row>
    <row r="878" spans="1:9" s="27" customFormat="1" ht="15" customHeight="1" outlineLevel="1" x14ac:dyDescent="0.2">
      <c r="A878" s="28"/>
      <c r="B878" s="974"/>
      <c r="C878" s="29" t="s">
        <v>1487</v>
      </c>
      <c r="D878" s="258" t="s">
        <v>1488</v>
      </c>
      <c r="E878" s="65"/>
      <c r="F878" s="32" t="s">
        <v>36</v>
      </c>
      <c r="G878" s="63">
        <v>542</v>
      </c>
      <c r="H878" s="58">
        <f t="shared" si="33"/>
        <v>0</v>
      </c>
      <c r="I878" s="1002" t="s">
        <v>1434</v>
      </c>
    </row>
    <row r="879" spans="1:9" s="27" customFormat="1" ht="15" customHeight="1" outlineLevel="1" x14ac:dyDescent="0.2">
      <c r="A879" s="28"/>
      <c r="B879" s="974"/>
      <c r="C879" s="29" t="s">
        <v>1489</v>
      </c>
      <c r="D879" s="258" t="s">
        <v>1490</v>
      </c>
      <c r="E879" s="65"/>
      <c r="F879" s="32" t="s">
        <v>36</v>
      </c>
      <c r="G879" s="63">
        <v>486</v>
      </c>
      <c r="H879" s="58">
        <f t="shared" si="33"/>
        <v>0</v>
      </c>
      <c r="I879" s="1002" t="s">
        <v>1434</v>
      </c>
    </row>
    <row r="880" spans="1:9" s="27" customFormat="1" ht="15" customHeight="1" outlineLevel="1" x14ac:dyDescent="0.2">
      <c r="A880" s="28"/>
      <c r="B880" s="974"/>
      <c r="C880" s="29" t="s">
        <v>1491</v>
      </c>
      <c r="D880" s="258" t="s">
        <v>1492</v>
      </c>
      <c r="E880" s="65"/>
      <c r="F880" s="32" t="s">
        <v>36</v>
      </c>
      <c r="G880" s="63">
        <v>75</v>
      </c>
      <c r="H880" s="58">
        <f t="shared" si="33"/>
        <v>0</v>
      </c>
      <c r="I880" s="1002" t="s">
        <v>1434</v>
      </c>
    </row>
    <row r="881" spans="1:9" s="27" customFormat="1" ht="15" customHeight="1" outlineLevel="1" x14ac:dyDescent="0.2">
      <c r="A881" s="28"/>
      <c r="B881" s="974"/>
      <c r="C881" s="29" t="s">
        <v>1493</v>
      </c>
      <c r="D881" s="258" t="s">
        <v>1494</v>
      </c>
      <c r="E881" s="65"/>
      <c r="F881" s="32" t="s">
        <v>36</v>
      </c>
      <c r="G881" s="63">
        <v>291</v>
      </c>
      <c r="H881" s="58">
        <f t="shared" si="33"/>
        <v>0</v>
      </c>
      <c r="I881" s="1002" t="s">
        <v>1434</v>
      </c>
    </row>
    <row r="882" spans="1:9" s="27" customFormat="1" ht="15" customHeight="1" outlineLevel="1" x14ac:dyDescent="0.2">
      <c r="A882" s="28"/>
      <c r="B882" s="974"/>
      <c r="C882" s="29" t="s">
        <v>1495</v>
      </c>
      <c r="D882" s="258" t="s">
        <v>1496</v>
      </c>
      <c r="E882" s="65"/>
      <c r="F882" s="32" t="s">
        <v>36</v>
      </c>
      <c r="G882" s="63">
        <v>291</v>
      </c>
      <c r="H882" s="58">
        <f t="shared" si="33"/>
        <v>0</v>
      </c>
      <c r="I882" s="1002" t="s">
        <v>1434</v>
      </c>
    </row>
    <row r="883" spans="1:9" s="27" customFormat="1" ht="15" customHeight="1" outlineLevel="1" x14ac:dyDescent="0.2">
      <c r="A883" s="28"/>
      <c r="B883" s="974"/>
      <c r="C883" s="29" t="s">
        <v>1497</v>
      </c>
      <c r="D883" s="258" t="s">
        <v>1498</v>
      </c>
      <c r="E883" s="65"/>
      <c r="F883" s="32" t="s">
        <v>36</v>
      </c>
      <c r="G883" s="63">
        <v>291</v>
      </c>
      <c r="H883" s="58">
        <f t="shared" si="33"/>
        <v>0</v>
      </c>
      <c r="I883" s="1002" t="s">
        <v>1434</v>
      </c>
    </row>
    <row r="884" spans="1:9" s="27" customFormat="1" ht="15" customHeight="1" outlineLevel="1" x14ac:dyDescent="0.2">
      <c r="A884" s="28"/>
      <c r="B884" s="974"/>
      <c r="C884" s="29" t="s">
        <v>1499</v>
      </c>
      <c r="D884" s="258" t="s">
        <v>1500</v>
      </c>
      <c r="E884" s="75"/>
      <c r="F884" s="32" t="s">
        <v>36</v>
      </c>
      <c r="G884" s="63">
        <v>542</v>
      </c>
      <c r="H884" s="58">
        <f t="shared" si="33"/>
        <v>0</v>
      </c>
      <c r="I884" s="1002" t="s">
        <v>1434</v>
      </c>
    </row>
    <row r="885" spans="1:9" s="27" customFormat="1" ht="15" customHeight="1" outlineLevel="1" x14ac:dyDescent="0.2">
      <c r="A885" s="28"/>
      <c r="B885" s="974"/>
      <c r="C885" s="29" t="s">
        <v>1501</v>
      </c>
      <c r="D885" s="258" t="s">
        <v>1502</v>
      </c>
      <c r="E885" s="75"/>
      <c r="F885" s="32" t="s">
        <v>36</v>
      </c>
      <c r="G885" s="63">
        <v>715</v>
      </c>
      <c r="H885" s="58">
        <f t="shared" si="33"/>
        <v>0</v>
      </c>
      <c r="I885" s="1002" t="s">
        <v>1434</v>
      </c>
    </row>
    <row r="886" spans="1:9" s="27" customFormat="1" ht="15" customHeight="1" outlineLevel="1" x14ac:dyDescent="0.2">
      <c r="A886" s="28"/>
      <c r="B886" s="974"/>
      <c r="C886" s="29" t="s">
        <v>1503</v>
      </c>
      <c r="D886" s="258" t="s">
        <v>1504</v>
      </c>
      <c r="E886" s="75"/>
      <c r="F886" s="32" t="s">
        <v>36</v>
      </c>
      <c r="G886" s="63">
        <v>656</v>
      </c>
      <c r="H886" s="58">
        <f t="shared" si="33"/>
        <v>0</v>
      </c>
      <c r="I886" s="1002" t="s">
        <v>1434</v>
      </c>
    </row>
    <row r="887" spans="1:9" s="27" customFormat="1" ht="15" customHeight="1" outlineLevel="1" x14ac:dyDescent="0.2">
      <c r="A887" s="28"/>
      <c r="B887" s="974"/>
      <c r="C887" s="29" t="s">
        <v>1505</v>
      </c>
      <c r="D887" s="258" t="s">
        <v>1506</v>
      </c>
      <c r="E887" s="75"/>
      <c r="F887" s="32" t="s">
        <v>36</v>
      </c>
      <c r="G887" s="63">
        <v>756</v>
      </c>
      <c r="H887" s="58">
        <f t="shared" si="33"/>
        <v>0</v>
      </c>
      <c r="I887" s="1002" t="s">
        <v>1434</v>
      </c>
    </row>
    <row r="888" spans="1:9" s="27" customFormat="1" ht="15" customHeight="1" outlineLevel="1" thickBot="1" x14ac:dyDescent="0.25">
      <c r="A888" s="28"/>
      <c r="B888" s="984"/>
      <c r="C888" s="99"/>
      <c r="D888" s="468"/>
      <c r="E888" s="41"/>
      <c r="F888" s="102"/>
      <c r="G888" s="103"/>
      <c r="H888" s="58">
        <f t="shared" si="33"/>
        <v>0</v>
      </c>
      <c r="I888" s="1004"/>
    </row>
    <row r="889" spans="1:9" s="54" customFormat="1" ht="15" customHeight="1" outlineLevel="1" thickBot="1" x14ac:dyDescent="0.25">
      <c r="A889" s="19"/>
      <c r="B889" s="970"/>
      <c r="C889" s="1314" t="s">
        <v>1507</v>
      </c>
      <c r="D889" s="1315"/>
      <c r="E889" s="163"/>
      <c r="F889" s="51"/>
      <c r="G889" s="52"/>
      <c r="H889" s="52"/>
      <c r="I889" s="980"/>
    </row>
    <row r="890" spans="1:9" s="27" customFormat="1" ht="15" customHeight="1" outlineLevel="1" x14ac:dyDescent="0.2">
      <c r="A890" s="28"/>
      <c r="B890" s="1015"/>
      <c r="C890" s="20" t="s">
        <v>1508</v>
      </c>
      <c r="D890" s="1012" t="s">
        <v>1509</v>
      </c>
      <c r="E890" s="22"/>
      <c r="F890" s="23" t="s">
        <v>36</v>
      </c>
      <c r="G890" s="63">
        <v>101</v>
      </c>
      <c r="H890" s="58">
        <f t="shared" ref="H890:H896" si="34">B890*G890</f>
        <v>0</v>
      </c>
      <c r="I890" s="981" t="s">
        <v>119</v>
      </c>
    </row>
    <row r="891" spans="1:9" s="27" customFormat="1" ht="15" customHeight="1" outlineLevel="1" x14ac:dyDescent="0.2">
      <c r="A891" s="28"/>
      <c r="B891" s="973"/>
      <c r="C891" s="29" t="s">
        <v>1510</v>
      </c>
      <c r="D891" s="258" t="s">
        <v>1511</v>
      </c>
      <c r="E891" s="35"/>
      <c r="F891" s="32" t="s">
        <v>36</v>
      </c>
      <c r="G891" s="63">
        <v>155</v>
      </c>
      <c r="H891" s="58">
        <f t="shared" si="34"/>
        <v>0</v>
      </c>
      <c r="I891" s="1002" t="s">
        <v>119</v>
      </c>
    </row>
    <row r="892" spans="1:9" s="27" customFormat="1" ht="15" customHeight="1" outlineLevel="1" x14ac:dyDescent="0.2">
      <c r="A892" s="28"/>
      <c r="B892" s="982"/>
      <c r="C892" s="29" t="s">
        <v>1512</v>
      </c>
      <c r="D892" s="258" t="s">
        <v>1513</v>
      </c>
      <c r="E892" s="31"/>
      <c r="F892" s="32" t="s">
        <v>36</v>
      </c>
      <c r="G892" s="63">
        <v>72</v>
      </c>
      <c r="H892" s="58">
        <f t="shared" si="34"/>
        <v>0</v>
      </c>
      <c r="I892" s="975" t="s">
        <v>119</v>
      </c>
    </row>
    <row r="893" spans="1:9" s="27" customFormat="1" ht="15" customHeight="1" outlineLevel="1" x14ac:dyDescent="0.2">
      <c r="A893" s="28"/>
      <c r="B893" s="974"/>
      <c r="C893" s="29" t="s">
        <v>1514</v>
      </c>
      <c r="D893" s="258" t="s">
        <v>1515</v>
      </c>
      <c r="E893" s="31"/>
      <c r="F893" s="32" t="s">
        <v>36</v>
      </c>
      <c r="G893" s="63">
        <v>113</v>
      </c>
      <c r="H893" s="58">
        <f t="shared" si="34"/>
        <v>0</v>
      </c>
      <c r="I893" s="975" t="s">
        <v>119</v>
      </c>
    </row>
    <row r="894" spans="1:9" s="27" customFormat="1" ht="15" customHeight="1" outlineLevel="1" x14ac:dyDescent="0.2">
      <c r="A894" s="28"/>
      <c r="B894" s="974"/>
      <c r="C894" s="71" t="s">
        <v>1516</v>
      </c>
      <c r="D894" s="258" t="s">
        <v>1517</v>
      </c>
      <c r="E894" s="205"/>
      <c r="F894" s="157" t="s">
        <v>36</v>
      </c>
      <c r="G894" s="1144">
        <v>110</v>
      </c>
      <c r="H894" s="58">
        <f t="shared" si="34"/>
        <v>0</v>
      </c>
      <c r="I894" s="978"/>
    </row>
    <row r="895" spans="1:9" s="27" customFormat="1" ht="15" customHeight="1" outlineLevel="1" x14ac:dyDescent="0.2">
      <c r="A895" s="28"/>
      <c r="B895" s="984"/>
      <c r="C895" s="71" t="s">
        <v>1518</v>
      </c>
      <c r="D895" s="258" t="s">
        <v>1519</v>
      </c>
      <c r="E895" s="31"/>
      <c r="F895" s="38" t="s">
        <v>36</v>
      </c>
      <c r="G895" s="1144">
        <v>120</v>
      </c>
      <c r="H895" s="58">
        <f t="shared" si="34"/>
        <v>0</v>
      </c>
      <c r="I895" s="279"/>
    </row>
    <row r="896" spans="1:9" s="27" customFormat="1" ht="15" customHeight="1" outlineLevel="1" thickBot="1" x14ac:dyDescent="0.25">
      <c r="A896" s="28"/>
      <c r="B896" s="984"/>
      <c r="C896" s="280"/>
      <c r="D896" s="281"/>
      <c r="E896" s="282"/>
      <c r="F896" s="283"/>
      <c r="G896" s="284"/>
      <c r="H896" s="58">
        <f t="shared" si="34"/>
        <v>0</v>
      </c>
      <c r="I896" s="1016"/>
    </row>
    <row r="897" spans="1:9" s="54" customFormat="1" ht="15" customHeight="1" outlineLevel="1" thickBot="1" x14ac:dyDescent="0.25">
      <c r="A897" s="19"/>
      <c r="B897" s="970"/>
      <c r="C897" s="163" t="s">
        <v>1520</v>
      </c>
      <c r="D897" s="930"/>
      <c r="E897" s="930"/>
      <c r="F897" s="285" t="s">
        <v>245</v>
      </c>
      <c r="G897" s="52"/>
      <c r="H897" s="52"/>
      <c r="I897" s="980"/>
    </row>
    <row r="898" spans="1:9" s="27" customFormat="1" ht="15" customHeight="1" outlineLevel="1" x14ac:dyDescent="0.2">
      <c r="A898" s="28"/>
      <c r="B898" s="1017"/>
      <c r="C898" s="94" t="s">
        <v>1521</v>
      </c>
      <c r="D898" s="1012" t="s">
        <v>1522</v>
      </c>
      <c r="E898" s="22"/>
      <c r="F898" s="23" t="s">
        <v>248</v>
      </c>
      <c r="G898" s="63">
        <v>32</v>
      </c>
      <c r="H898" s="58">
        <f t="shared" ref="H898:H908" si="35">B898*G898</f>
        <v>0</v>
      </c>
      <c r="I898" s="972" t="s">
        <v>119</v>
      </c>
    </row>
    <row r="899" spans="1:9" s="27" customFormat="1" ht="15" customHeight="1" outlineLevel="1" x14ac:dyDescent="0.2">
      <c r="A899" s="28"/>
      <c r="B899" s="974"/>
      <c r="C899" s="71" t="s">
        <v>1523</v>
      </c>
      <c r="D899" s="258" t="s">
        <v>1524</v>
      </c>
      <c r="E899" s="35"/>
      <c r="F899" s="32" t="s">
        <v>248</v>
      </c>
      <c r="G899" s="63">
        <v>32</v>
      </c>
      <c r="H899" s="58">
        <f t="shared" si="35"/>
        <v>0</v>
      </c>
      <c r="I899" s="975" t="s">
        <v>119</v>
      </c>
    </row>
    <row r="900" spans="1:9" s="27" customFormat="1" ht="15" customHeight="1" outlineLevel="1" x14ac:dyDescent="0.2">
      <c r="A900" s="28"/>
      <c r="B900" s="982"/>
      <c r="C900" s="71" t="s">
        <v>1525</v>
      </c>
      <c r="D900" s="258" t="s">
        <v>1526</v>
      </c>
      <c r="E900" s="35"/>
      <c r="F900" s="32" t="s">
        <v>248</v>
      </c>
      <c r="G900" s="63">
        <v>42</v>
      </c>
      <c r="H900" s="58">
        <f t="shared" si="35"/>
        <v>0</v>
      </c>
      <c r="I900" s="975" t="s">
        <v>119</v>
      </c>
    </row>
    <row r="901" spans="1:9" s="27" customFormat="1" ht="15" customHeight="1" outlineLevel="1" x14ac:dyDescent="0.2">
      <c r="A901" s="28"/>
      <c r="B901" s="974"/>
      <c r="C901" s="71" t="s">
        <v>1527</v>
      </c>
      <c r="D901" s="258" t="s">
        <v>1528</v>
      </c>
      <c r="E901" s="35"/>
      <c r="F901" s="32" t="s">
        <v>248</v>
      </c>
      <c r="G901" s="63">
        <v>65</v>
      </c>
      <c r="H901" s="58">
        <f t="shared" si="35"/>
        <v>0</v>
      </c>
      <c r="I901" s="975" t="s">
        <v>119</v>
      </c>
    </row>
    <row r="902" spans="1:9" s="27" customFormat="1" ht="15" customHeight="1" outlineLevel="1" x14ac:dyDescent="0.2">
      <c r="A902" s="28"/>
      <c r="B902" s="974"/>
      <c r="C902" s="71" t="s">
        <v>1529</v>
      </c>
      <c r="D902" s="258" t="s">
        <v>1530</v>
      </c>
      <c r="E902" s="35"/>
      <c r="F902" s="32" t="s">
        <v>248</v>
      </c>
      <c r="G902" s="63">
        <v>42</v>
      </c>
      <c r="H902" s="58">
        <f t="shared" si="35"/>
        <v>0</v>
      </c>
      <c r="I902" s="975" t="s">
        <v>119</v>
      </c>
    </row>
    <row r="903" spans="1:9" s="27" customFormat="1" ht="15" customHeight="1" outlineLevel="1" x14ac:dyDescent="0.2">
      <c r="A903" s="28"/>
      <c r="B903" s="974"/>
      <c r="C903" s="71" t="s">
        <v>1531</v>
      </c>
      <c r="D903" s="258" t="s">
        <v>1532</v>
      </c>
      <c r="E903" s="35"/>
      <c r="F903" s="32" t="s">
        <v>248</v>
      </c>
      <c r="G903" s="63">
        <v>140</v>
      </c>
      <c r="H903" s="58">
        <f t="shared" si="35"/>
        <v>0</v>
      </c>
      <c r="I903" s="975" t="s">
        <v>119</v>
      </c>
    </row>
    <row r="904" spans="1:9" s="27" customFormat="1" ht="15" customHeight="1" outlineLevel="1" x14ac:dyDescent="0.2">
      <c r="A904" s="28"/>
      <c r="B904" s="974"/>
      <c r="C904" s="71" t="s">
        <v>1533</v>
      </c>
      <c r="D904" s="258" t="s">
        <v>1534</v>
      </c>
      <c r="E904" s="35"/>
      <c r="F904" s="32" t="s">
        <v>248</v>
      </c>
      <c r="G904" s="63">
        <v>49</v>
      </c>
      <c r="H904" s="58">
        <f t="shared" si="35"/>
        <v>0</v>
      </c>
      <c r="I904" s="975" t="s">
        <v>119</v>
      </c>
    </row>
    <row r="905" spans="1:9" s="27" customFormat="1" ht="15" customHeight="1" outlineLevel="1" x14ac:dyDescent="0.2">
      <c r="A905" s="28"/>
      <c r="B905" s="974"/>
      <c r="C905" s="96" t="s">
        <v>1535</v>
      </c>
      <c r="D905" s="258" t="s">
        <v>1536</v>
      </c>
      <c r="E905" s="35"/>
      <c r="F905" s="32" t="s">
        <v>248</v>
      </c>
      <c r="G905" s="63">
        <v>11</v>
      </c>
      <c r="H905" s="58">
        <f t="shared" si="35"/>
        <v>0</v>
      </c>
      <c r="I905" s="975" t="s">
        <v>119</v>
      </c>
    </row>
    <row r="906" spans="1:9" s="27" customFormat="1" ht="15" customHeight="1" outlineLevel="1" x14ac:dyDescent="0.2">
      <c r="A906" s="28"/>
      <c r="B906" s="974"/>
      <c r="C906" s="71" t="s">
        <v>1537</v>
      </c>
      <c r="D906" s="258" t="s">
        <v>1538</v>
      </c>
      <c r="E906" s="35"/>
      <c r="F906" s="32" t="s">
        <v>265</v>
      </c>
      <c r="G906" s="63">
        <v>95</v>
      </c>
      <c r="H906" s="58">
        <f t="shared" si="35"/>
        <v>0</v>
      </c>
      <c r="I906" s="975" t="s">
        <v>119</v>
      </c>
    </row>
    <row r="907" spans="1:9" s="27" customFormat="1" ht="15" customHeight="1" outlineLevel="1" x14ac:dyDescent="0.2">
      <c r="A907" s="28"/>
      <c r="B907" s="974"/>
      <c r="C907" s="71" t="s">
        <v>1539</v>
      </c>
      <c r="D907" s="258" t="s">
        <v>1540</v>
      </c>
      <c r="E907" s="35"/>
      <c r="F907" s="32" t="s">
        <v>265</v>
      </c>
      <c r="G907" s="63">
        <v>132</v>
      </c>
      <c r="H907" s="58">
        <f t="shared" si="35"/>
        <v>0</v>
      </c>
      <c r="I907" s="975" t="s">
        <v>119</v>
      </c>
    </row>
    <row r="908" spans="1:9" s="27" customFormat="1" ht="15" customHeight="1" outlineLevel="1" x14ac:dyDescent="0.2">
      <c r="A908" s="28"/>
      <c r="B908" s="974"/>
      <c r="C908" s="71" t="s">
        <v>1541</v>
      </c>
      <c r="D908" s="258" t="s">
        <v>1542</v>
      </c>
      <c r="E908" s="213"/>
      <c r="F908" s="32" t="s">
        <v>248</v>
      </c>
      <c r="G908" s="63">
        <v>143</v>
      </c>
      <c r="H908" s="200">
        <f t="shared" si="35"/>
        <v>0</v>
      </c>
      <c r="I908" s="975" t="s">
        <v>119</v>
      </c>
    </row>
    <row r="909" spans="1:9" s="27" customFormat="1" ht="15" customHeight="1" outlineLevel="1" thickBot="1" x14ac:dyDescent="0.25">
      <c r="A909" s="28"/>
      <c r="B909" s="1018"/>
      <c r="C909" s="280"/>
      <c r="D909" s="286"/>
      <c r="E909" s="287"/>
      <c r="F909" s="288"/>
      <c r="G909" s="289"/>
      <c r="H909" s="228"/>
      <c r="I909" s="1016"/>
    </row>
    <row r="910" spans="1:9" s="27" customFormat="1" ht="15" customHeight="1" outlineLevel="1" thickBot="1" x14ac:dyDescent="0.25">
      <c r="A910" s="28"/>
      <c r="B910" s="1019"/>
      <c r="C910" s="163" t="s">
        <v>1543</v>
      </c>
      <c r="D910" s="290"/>
      <c r="E910" s="930"/>
      <c r="F910" s="150"/>
      <c r="G910" s="52"/>
      <c r="H910" s="52"/>
      <c r="I910" s="980"/>
    </row>
    <row r="911" spans="1:9" s="54" customFormat="1" ht="15" customHeight="1" outlineLevel="1" thickBot="1" x14ac:dyDescent="0.25">
      <c r="A911" s="19"/>
      <c r="B911" s="970"/>
      <c r="C911" s="933" t="s">
        <v>1544</v>
      </c>
      <c r="D911" s="291"/>
      <c r="E911" s="292" t="s">
        <v>563</v>
      </c>
      <c r="F911" s="293"/>
      <c r="G911" s="52"/>
      <c r="H911" s="52"/>
      <c r="I911" s="980"/>
    </row>
    <row r="912" spans="1:9" s="27" customFormat="1" ht="15" customHeight="1" outlineLevel="1" x14ac:dyDescent="0.2">
      <c r="A912" s="19">
        <f>SUM(B912,B913)</f>
        <v>0</v>
      </c>
      <c r="B912" s="1015"/>
      <c r="C912" s="20" t="s">
        <v>1545</v>
      </c>
      <c r="D912" s="196" t="s">
        <v>1546</v>
      </c>
      <c r="E912" s="22"/>
      <c r="F912" s="23" t="s">
        <v>36</v>
      </c>
      <c r="G912" s="63">
        <v>259</v>
      </c>
      <c r="H912" s="58">
        <f t="shared" ref="H912:H917" si="36">B912*G912</f>
        <v>0</v>
      </c>
      <c r="I912" s="972" t="s">
        <v>119</v>
      </c>
    </row>
    <row r="913" spans="1:9" s="27" customFormat="1" ht="15" customHeight="1" outlineLevel="1" x14ac:dyDescent="0.2">
      <c r="A913" s="28"/>
      <c r="B913" s="1011"/>
      <c r="C913" s="29" t="s">
        <v>1547</v>
      </c>
      <c r="D913" s="167" t="s">
        <v>1548</v>
      </c>
      <c r="E913" s="35"/>
      <c r="F913" s="32" t="s">
        <v>36</v>
      </c>
      <c r="G913" s="63">
        <v>417</v>
      </c>
      <c r="H913" s="58">
        <f t="shared" si="36"/>
        <v>0</v>
      </c>
      <c r="I913" s="975" t="s">
        <v>119</v>
      </c>
    </row>
    <row r="914" spans="1:9" s="27" customFormat="1" ht="15" customHeight="1" outlineLevel="1" x14ac:dyDescent="0.2">
      <c r="A914" s="19"/>
      <c r="B914" s="982"/>
      <c r="C914" s="29" t="s">
        <v>1549</v>
      </c>
      <c r="D914" s="167" t="s">
        <v>1550</v>
      </c>
      <c r="E914" s="35"/>
      <c r="F914" s="32" t="s">
        <v>36</v>
      </c>
      <c r="G914" s="63">
        <v>232</v>
      </c>
      <c r="H914" s="58">
        <f t="shared" si="36"/>
        <v>0</v>
      </c>
      <c r="I914" s="975" t="s">
        <v>119</v>
      </c>
    </row>
    <row r="915" spans="1:9" s="27" customFormat="1" ht="15" customHeight="1" outlineLevel="1" x14ac:dyDescent="0.2">
      <c r="A915" s="28"/>
      <c r="B915" s="974"/>
      <c r="C915" s="29" t="s">
        <v>1551</v>
      </c>
      <c r="D915" s="167" t="s">
        <v>1552</v>
      </c>
      <c r="E915" s="35"/>
      <c r="F915" s="32" t="s">
        <v>132</v>
      </c>
      <c r="G915" s="63">
        <v>460</v>
      </c>
      <c r="H915" s="58">
        <f t="shared" si="36"/>
        <v>0</v>
      </c>
      <c r="I915" s="975" t="s">
        <v>119</v>
      </c>
    </row>
    <row r="916" spans="1:9" s="27" customFormat="1" ht="15" customHeight="1" outlineLevel="1" x14ac:dyDescent="0.2">
      <c r="A916" s="28"/>
      <c r="B916" s="974"/>
      <c r="C916" s="71" t="s">
        <v>1553</v>
      </c>
      <c r="D916" s="167" t="s">
        <v>1554</v>
      </c>
      <c r="E916" s="35"/>
      <c r="F916" s="32" t="s">
        <v>132</v>
      </c>
      <c r="G916" s="63">
        <v>164</v>
      </c>
      <c r="H916" s="58">
        <f t="shared" si="36"/>
        <v>0</v>
      </c>
      <c r="I916" s="975" t="s">
        <v>119</v>
      </c>
    </row>
    <row r="917" spans="1:9" s="27" customFormat="1" ht="15" customHeight="1" outlineLevel="1" thickBot="1" x14ac:dyDescent="0.25">
      <c r="A917" s="28"/>
      <c r="B917" s="984"/>
      <c r="C917" s="99"/>
      <c r="D917" s="100"/>
      <c r="E917" s="164"/>
      <c r="F917" s="102"/>
      <c r="G917" s="103"/>
      <c r="H917" s="58">
        <f t="shared" si="36"/>
        <v>0</v>
      </c>
      <c r="I917" s="978"/>
    </row>
    <row r="918" spans="1:9" s="54" customFormat="1" ht="15" customHeight="1" outlineLevel="1" thickBot="1" x14ac:dyDescent="0.25">
      <c r="A918" s="19"/>
      <c r="B918" s="970"/>
      <c r="C918" s="163" t="s">
        <v>1555</v>
      </c>
      <c r="D918" s="930"/>
      <c r="E918" s="292" t="s">
        <v>563</v>
      </c>
      <c r="F918" s="51"/>
      <c r="G918" s="52"/>
      <c r="H918" s="52"/>
      <c r="I918" s="980"/>
    </row>
    <row r="919" spans="1:9" s="27" customFormat="1" ht="15" customHeight="1" outlineLevel="1" x14ac:dyDescent="0.2">
      <c r="A919" s="19"/>
      <c r="B919" s="1015"/>
      <c r="C919" s="20" t="s">
        <v>1556</v>
      </c>
      <c r="D919" s="196" t="s">
        <v>1557</v>
      </c>
      <c r="E919" s="22"/>
      <c r="F919" s="23" t="s">
        <v>132</v>
      </c>
      <c r="G919" s="24">
        <v>174</v>
      </c>
      <c r="H919" s="58">
        <f t="shared" ref="H919:H929" si="37">B919*G919</f>
        <v>0</v>
      </c>
      <c r="I919" s="972" t="s">
        <v>119</v>
      </c>
    </row>
    <row r="920" spans="1:9" s="27" customFormat="1" ht="15" customHeight="1" outlineLevel="1" x14ac:dyDescent="0.2">
      <c r="A920" s="28"/>
      <c r="B920" s="973"/>
      <c r="C920" s="29" t="s">
        <v>1558</v>
      </c>
      <c r="D920" s="167" t="s">
        <v>1559</v>
      </c>
      <c r="E920" s="35"/>
      <c r="F920" s="32" t="s">
        <v>132</v>
      </c>
      <c r="G920" s="24">
        <v>351</v>
      </c>
      <c r="H920" s="58">
        <f t="shared" si="37"/>
        <v>0</v>
      </c>
      <c r="I920" s="975" t="s">
        <v>119</v>
      </c>
    </row>
    <row r="921" spans="1:9" s="27" customFormat="1" ht="15" customHeight="1" outlineLevel="1" x14ac:dyDescent="0.2">
      <c r="A921" s="28"/>
      <c r="B921" s="974"/>
      <c r="C921" s="29" t="s">
        <v>1560</v>
      </c>
      <c r="D921" s="201" t="s">
        <v>1561</v>
      </c>
      <c r="E921" s="31"/>
      <c r="F921" s="32" t="s">
        <v>132</v>
      </c>
      <c r="G921" s="24">
        <v>155</v>
      </c>
      <c r="H921" s="58">
        <f t="shared" si="37"/>
        <v>0</v>
      </c>
      <c r="I921" s="975" t="s">
        <v>119</v>
      </c>
    </row>
    <row r="922" spans="1:9" s="27" customFormat="1" ht="15" customHeight="1" outlineLevel="1" x14ac:dyDescent="0.2">
      <c r="A922" s="28"/>
      <c r="B922" s="982"/>
      <c r="C922" s="29" t="s">
        <v>1562</v>
      </c>
      <c r="D922" s="167" t="s">
        <v>1563</v>
      </c>
      <c r="E922" s="35"/>
      <c r="F922" s="32" t="s">
        <v>132</v>
      </c>
      <c r="G922" s="24">
        <v>155</v>
      </c>
      <c r="H922" s="58">
        <f t="shared" si="37"/>
        <v>0</v>
      </c>
      <c r="I922" s="975" t="s">
        <v>119</v>
      </c>
    </row>
    <row r="923" spans="1:9" s="27" customFormat="1" ht="15" customHeight="1" outlineLevel="1" x14ac:dyDescent="0.2">
      <c r="A923" s="28"/>
      <c r="B923" s="974"/>
      <c r="C923" s="29" t="s">
        <v>1564</v>
      </c>
      <c r="D923" s="167" t="s">
        <v>1565</v>
      </c>
      <c r="E923" s="35"/>
      <c r="F923" s="32" t="s">
        <v>36</v>
      </c>
      <c r="G923" s="63">
        <v>351</v>
      </c>
      <c r="H923" s="58">
        <f t="shared" si="37"/>
        <v>0</v>
      </c>
      <c r="I923" s="975" t="s">
        <v>119</v>
      </c>
    </row>
    <row r="924" spans="1:9" s="27" customFormat="1" ht="15" customHeight="1" outlineLevel="1" x14ac:dyDescent="0.2">
      <c r="A924" s="28"/>
      <c r="B924" s="974"/>
      <c r="C924" s="29" t="s">
        <v>1566</v>
      </c>
      <c r="D924" s="167" t="s">
        <v>1567</v>
      </c>
      <c r="E924" s="35"/>
      <c r="F924" s="32" t="s">
        <v>36</v>
      </c>
      <c r="G924" s="24">
        <v>240</v>
      </c>
      <c r="H924" s="58">
        <f t="shared" si="37"/>
        <v>0</v>
      </c>
      <c r="I924" s="975" t="s">
        <v>119</v>
      </c>
    </row>
    <row r="925" spans="1:9" s="27" customFormat="1" ht="15" customHeight="1" outlineLevel="1" x14ac:dyDescent="0.2">
      <c r="A925" s="28"/>
      <c r="B925" s="974"/>
      <c r="C925" s="29" t="s">
        <v>1568</v>
      </c>
      <c r="D925" s="167" t="s">
        <v>1569</v>
      </c>
      <c r="E925" s="35"/>
      <c r="F925" s="32" t="s">
        <v>36</v>
      </c>
      <c r="G925" s="24">
        <v>66</v>
      </c>
      <c r="H925" s="58">
        <f t="shared" si="37"/>
        <v>0</v>
      </c>
      <c r="I925" s="975" t="s">
        <v>119</v>
      </c>
    </row>
    <row r="926" spans="1:9" s="27" customFormat="1" ht="15" customHeight="1" outlineLevel="1" x14ac:dyDescent="0.2">
      <c r="A926" s="19">
        <f>SUM(B926,B928)</f>
        <v>0</v>
      </c>
      <c r="B926" s="974"/>
      <c r="C926" s="29" t="s">
        <v>1570</v>
      </c>
      <c r="D926" s="294" t="s">
        <v>1571</v>
      </c>
      <c r="E926" s="35"/>
      <c r="F926" s="32" t="s">
        <v>132</v>
      </c>
      <c r="G926" s="24">
        <v>728</v>
      </c>
      <c r="H926" s="58">
        <f t="shared" si="37"/>
        <v>0</v>
      </c>
      <c r="I926" s="975" t="s">
        <v>119</v>
      </c>
    </row>
    <row r="927" spans="1:9" s="27" customFormat="1" ht="15" customHeight="1" outlineLevel="1" x14ac:dyDescent="0.2">
      <c r="A927" s="19">
        <f>SUM(B927)</f>
        <v>0</v>
      </c>
      <c r="B927" s="974"/>
      <c r="C927" s="29" t="s">
        <v>1572</v>
      </c>
      <c r="D927" s="167" t="s">
        <v>1573</v>
      </c>
      <c r="E927" s="35"/>
      <c r="F927" s="32" t="s">
        <v>36</v>
      </c>
      <c r="G927" s="24">
        <v>623</v>
      </c>
      <c r="H927" s="58">
        <f t="shared" si="37"/>
        <v>0</v>
      </c>
      <c r="I927" s="975" t="s">
        <v>119</v>
      </c>
    </row>
    <row r="928" spans="1:9" s="27" customFormat="1" ht="15" customHeight="1" outlineLevel="1" x14ac:dyDescent="0.2">
      <c r="A928" s="19"/>
      <c r="B928" s="974"/>
      <c r="C928" s="29" t="s">
        <v>1574</v>
      </c>
      <c r="D928" s="295" t="s">
        <v>1575</v>
      </c>
      <c r="E928" s="187"/>
      <c r="F928" s="170" t="s">
        <v>36</v>
      </c>
      <c r="G928" s="24">
        <v>364</v>
      </c>
      <c r="H928" s="58">
        <f t="shared" si="37"/>
        <v>0</v>
      </c>
      <c r="I928" s="975" t="s">
        <v>119</v>
      </c>
    </row>
    <row r="929" spans="1:9" s="27" customFormat="1" ht="15" customHeight="1" outlineLevel="1" thickBot="1" x14ac:dyDescent="0.25">
      <c r="A929" s="28"/>
      <c r="B929" s="984"/>
      <c r="C929" s="99"/>
      <c r="D929" s="100"/>
      <c r="E929" s="164"/>
      <c r="F929" s="102"/>
      <c r="G929" s="103"/>
      <c r="H929" s="58">
        <f t="shared" si="37"/>
        <v>0</v>
      </c>
      <c r="I929" s="978"/>
    </row>
    <row r="930" spans="1:9" s="54" customFormat="1" ht="15" customHeight="1" outlineLevel="1" thickBot="1" x14ac:dyDescent="0.25">
      <c r="A930" s="19"/>
      <c r="B930" s="970"/>
      <c r="C930" s="163" t="s">
        <v>1576</v>
      </c>
      <c r="D930" s="930"/>
      <c r="E930" s="930"/>
      <c r="F930" s="285" t="s">
        <v>245</v>
      </c>
      <c r="G930" s="52"/>
      <c r="H930" s="296"/>
      <c r="I930" s="980"/>
    </row>
    <row r="931" spans="1:9" s="27" customFormat="1" ht="15" customHeight="1" outlineLevel="1" x14ac:dyDescent="0.2">
      <c r="A931" s="28"/>
      <c r="B931" s="1015"/>
      <c r="C931" s="94" t="s">
        <v>1577</v>
      </c>
      <c r="D931" s="297" t="s">
        <v>1578</v>
      </c>
      <c r="E931" s="298"/>
      <c r="F931" s="23" t="s">
        <v>248</v>
      </c>
      <c r="G931" s="63">
        <v>42</v>
      </c>
      <c r="H931" s="58">
        <f t="shared" ref="H931:H945" si="38">B931*G931</f>
        <v>0</v>
      </c>
      <c r="I931" s="972" t="s">
        <v>119</v>
      </c>
    </row>
    <row r="932" spans="1:9" s="27" customFormat="1" ht="15" customHeight="1" outlineLevel="1" x14ac:dyDescent="0.2">
      <c r="A932" s="28"/>
      <c r="B932" s="974"/>
      <c r="C932" s="71" t="s">
        <v>1579</v>
      </c>
      <c r="D932" s="201" t="s">
        <v>1580</v>
      </c>
      <c r="E932" s="31"/>
      <c r="F932" s="32" t="s">
        <v>248</v>
      </c>
      <c r="G932" s="24">
        <v>66</v>
      </c>
      <c r="H932" s="58">
        <f t="shared" si="38"/>
        <v>0</v>
      </c>
      <c r="I932" s="975" t="s">
        <v>119</v>
      </c>
    </row>
    <row r="933" spans="1:9" s="27" customFormat="1" ht="15" customHeight="1" outlineLevel="1" x14ac:dyDescent="0.2">
      <c r="A933" s="28"/>
      <c r="B933" s="982"/>
      <c r="C933" s="71" t="s">
        <v>1581</v>
      </c>
      <c r="D933" s="201" t="s">
        <v>1582</v>
      </c>
      <c r="E933" s="31"/>
      <c r="F933" s="32" t="s">
        <v>248</v>
      </c>
      <c r="G933" s="24">
        <v>91</v>
      </c>
      <c r="H933" s="58">
        <f t="shared" si="38"/>
        <v>0</v>
      </c>
      <c r="I933" s="975" t="s">
        <v>119</v>
      </c>
    </row>
    <row r="934" spans="1:9" s="27" customFormat="1" ht="15" customHeight="1" outlineLevel="1" x14ac:dyDescent="0.2">
      <c r="A934" s="28"/>
      <c r="B934" s="974"/>
      <c r="C934" s="71" t="s">
        <v>1583</v>
      </c>
      <c r="D934" s="201" t="s">
        <v>1584</v>
      </c>
      <c r="E934" s="31"/>
      <c r="F934" s="32" t="s">
        <v>248</v>
      </c>
      <c r="G934" s="24">
        <v>165</v>
      </c>
      <c r="H934" s="58">
        <f t="shared" si="38"/>
        <v>0</v>
      </c>
      <c r="I934" s="975" t="s">
        <v>119</v>
      </c>
    </row>
    <row r="935" spans="1:9" s="27" customFormat="1" ht="15" customHeight="1" outlineLevel="1" x14ac:dyDescent="0.2">
      <c r="A935" s="28"/>
      <c r="B935" s="974"/>
      <c r="C935" s="71" t="s">
        <v>1585</v>
      </c>
      <c r="D935" s="201" t="s">
        <v>1586</v>
      </c>
      <c r="E935" s="31"/>
      <c r="F935" s="32" t="s">
        <v>248</v>
      </c>
      <c r="G935" s="24">
        <v>173</v>
      </c>
      <c r="H935" s="58">
        <f t="shared" si="38"/>
        <v>0</v>
      </c>
      <c r="I935" s="975" t="s">
        <v>119</v>
      </c>
    </row>
    <row r="936" spans="1:9" s="27" customFormat="1" ht="15" customHeight="1" outlineLevel="1" x14ac:dyDescent="0.2">
      <c r="A936" s="28"/>
      <c r="B936" s="974"/>
      <c r="C936" s="71" t="s">
        <v>1587</v>
      </c>
      <c r="D936" s="201" t="s">
        <v>1588</v>
      </c>
      <c r="E936" s="31"/>
      <c r="F936" s="32" t="s">
        <v>248</v>
      </c>
      <c r="G936" s="24">
        <v>385</v>
      </c>
      <c r="H936" s="58">
        <f t="shared" si="38"/>
        <v>0</v>
      </c>
      <c r="I936" s="975" t="s">
        <v>119</v>
      </c>
    </row>
    <row r="937" spans="1:9" s="27" customFormat="1" ht="15" customHeight="1" outlineLevel="1" x14ac:dyDescent="0.2">
      <c r="A937" s="28"/>
      <c r="B937" s="974"/>
      <c r="C937" s="71" t="s">
        <v>1589</v>
      </c>
      <c r="D937" s="201" t="s">
        <v>1590</v>
      </c>
      <c r="E937" s="31"/>
      <c r="F937" s="32" t="s">
        <v>248</v>
      </c>
      <c r="G937" s="24">
        <v>151</v>
      </c>
      <c r="H937" s="58">
        <f t="shared" si="38"/>
        <v>0</v>
      </c>
      <c r="I937" s="975" t="s">
        <v>119</v>
      </c>
    </row>
    <row r="938" spans="1:9" s="27" customFormat="1" ht="15" customHeight="1" outlineLevel="1" x14ac:dyDescent="0.2">
      <c r="A938" s="28"/>
      <c r="B938" s="974"/>
      <c r="C938" s="71" t="s">
        <v>1591</v>
      </c>
      <c r="D938" s="201" t="s">
        <v>1592</v>
      </c>
      <c r="E938" s="31"/>
      <c r="F938" s="32" t="s">
        <v>248</v>
      </c>
      <c r="G938" s="24">
        <v>33</v>
      </c>
      <c r="H938" s="58">
        <f t="shared" si="38"/>
        <v>0</v>
      </c>
      <c r="I938" s="975" t="s">
        <v>119</v>
      </c>
    </row>
    <row r="939" spans="1:9" s="27" customFormat="1" ht="15" customHeight="1" x14ac:dyDescent="0.2">
      <c r="A939" s="28"/>
      <c r="B939" s="974"/>
      <c r="C939" s="71" t="s">
        <v>1593</v>
      </c>
      <c r="D939" s="201" t="s">
        <v>1594</v>
      </c>
      <c r="E939" s="31"/>
      <c r="F939" s="32" t="s">
        <v>265</v>
      </c>
      <c r="G939" s="24">
        <v>594</v>
      </c>
      <c r="H939" s="58">
        <f t="shared" si="38"/>
        <v>0</v>
      </c>
      <c r="I939" s="975" t="s">
        <v>119</v>
      </c>
    </row>
    <row r="940" spans="1:9" s="27" customFormat="1" ht="15" customHeight="1" x14ac:dyDescent="0.2">
      <c r="A940" s="28"/>
      <c r="B940" s="974"/>
      <c r="C940" s="71" t="s">
        <v>1595</v>
      </c>
      <c r="D940" s="201" t="s">
        <v>1596</v>
      </c>
      <c r="E940" s="31"/>
      <c r="F940" s="32" t="s">
        <v>265</v>
      </c>
      <c r="G940" s="63">
        <v>594</v>
      </c>
      <c r="H940" s="58">
        <f t="shared" si="38"/>
        <v>0</v>
      </c>
      <c r="I940" s="975" t="s">
        <v>119</v>
      </c>
    </row>
    <row r="941" spans="1:9" s="27" customFormat="1" ht="15" customHeight="1" x14ac:dyDescent="0.2">
      <c r="A941" s="28"/>
      <c r="B941" s="974"/>
      <c r="C941" s="71" t="s">
        <v>1597</v>
      </c>
      <c r="D941" s="299" t="s">
        <v>1598</v>
      </c>
      <c r="E941" s="41"/>
      <c r="F941" s="32" t="s">
        <v>248</v>
      </c>
      <c r="G941" s="24">
        <v>148</v>
      </c>
      <c r="H941" s="58">
        <f t="shared" si="38"/>
        <v>0</v>
      </c>
      <c r="I941" s="975" t="s">
        <v>119</v>
      </c>
    </row>
    <row r="942" spans="1:9" s="27" customFormat="1" ht="15" customHeight="1" x14ac:dyDescent="0.2">
      <c r="A942" s="28"/>
      <c r="B942" s="974"/>
      <c r="C942" s="71" t="s">
        <v>1599</v>
      </c>
      <c r="D942" s="299" t="s">
        <v>1600</v>
      </c>
      <c r="E942" s="31"/>
      <c r="F942" s="32" t="s">
        <v>248</v>
      </c>
      <c r="G942" s="24">
        <v>295</v>
      </c>
      <c r="H942" s="58">
        <f t="shared" si="38"/>
        <v>0</v>
      </c>
      <c r="I942" s="975" t="s">
        <v>119</v>
      </c>
    </row>
    <row r="943" spans="1:9" s="27" customFormat="1" ht="15" customHeight="1" x14ac:dyDescent="0.2">
      <c r="A943" s="28"/>
      <c r="B943" s="974"/>
      <c r="C943" s="71" t="s">
        <v>1601</v>
      </c>
      <c r="D943" s="299" t="s">
        <v>1602</v>
      </c>
      <c r="E943" s="31"/>
      <c r="F943" s="32" t="s">
        <v>248</v>
      </c>
      <c r="G943" s="24">
        <v>441</v>
      </c>
      <c r="H943" s="58">
        <f t="shared" si="38"/>
        <v>0</v>
      </c>
      <c r="I943" s="975" t="s">
        <v>119</v>
      </c>
    </row>
    <row r="944" spans="1:9" s="27" customFormat="1" ht="15" customHeight="1" x14ac:dyDescent="0.2">
      <c r="A944" s="28"/>
      <c r="B944" s="974"/>
      <c r="C944" s="71" t="s">
        <v>1603</v>
      </c>
      <c r="D944" s="299" t="s">
        <v>1604</v>
      </c>
      <c r="E944" s="31"/>
      <c r="F944" s="32" t="s">
        <v>248</v>
      </c>
      <c r="G944" s="24">
        <v>558</v>
      </c>
      <c r="H944" s="58">
        <f t="shared" si="38"/>
        <v>0</v>
      </c>
      <c r="I944" s="975" t="s">
        <v>119</v>
      </c>
    </row>
    <row r="945" spans="1:9" s="27" customFormat="1" ht="15" customHeight="1" outlineLevel="1" thickBot="1" x14ac:dyDescent="0.25">
      <c r="A945" s="28"/>
      <c r="B945" s="984"/>
      <c r="C945" s="99"/>
      <c r="D945" s="67"/>
      <c r="E945" s="41"/>
      <c r="F945" s="102"/>
      <c r="G945" s="103"/>
      <c r="H945" s="58">
        <f t="shared" si="38"/>
        <v>0</v>
      </c>
      <c r="I945" s="978"/>
    </row>
    <row r="946" spans="1:9" s="54" customFormat="1" ht="15" customHeight="1" outlineLevel="1" thickBot="1" x14ac:dyDescent="0.25">
      <c r="A946" s="300"/>
      <c r="B946" s="979"/>
      <c r="C946" s="935" t="s">
        <v>1605</v>
      </c>
      <c r="D946" s="930"/>
      <c r="E946" s="930"/>
      <c r="F946" s="150"/>
      <c r="G946" s="52"/>
      <c r="H946" s="52"/>
      <c r="I946" s="980"/>
    </row>
    <row r="947" spans="1:9" s="27" customFormat="1" ht="15" customHeight="1" outlineLevel="1" x14ac:dyDescent="0.2">
      <c r="A947" s="301">
        <f>SUM(B947:B966)</f>
        <v>0</v>
      </c>
      <c r="B947" s="1015"/>
      <c r="C947" s="20" t="s">
        <v>1606</v>
      </c>
      <c r="D947" s="196" t="s">
        <v>1607</v>
      </c>
      <c r="E947" s="22"/>
      <c r="F947" s="23" t="s">
        <v>36</v>
      </c>
      <c r="G947" s="24">
        <v>239</v>
      </c>
      <c r="H947" s="58">
        <f t="shared" ref="H947:H966" si="39">B947*G947</f>
        <v>0</v>
      </c>
      <c r="I947" s="983" t="s">
        <v>1608</v>
      </c>
    </row>
    <row r="948" spans="1:9" s="27" customFormat="1" ht="15" customHeight="1" outlineLevel="1" x14ac:dyDescent="0.2">
      <c r="A948" s="28"/>
      <c r="B948" s="973"/>
      <c r="C948" s="243" t="s">
        <v>1609</v>
      </c>
      <c r="D948" s="201" t="s">
        <v>1610</v>
      </c>
      <c r="E948" s="35"/>
      <c r="F948" s="32" t="s">
        <v>36</v>
      </c>
      <c r="G948" s="63">
        <v>328</v>
      </c>
      <c r="H948" s="58">
        <f t="shared" si="39"/>
        <v>0</v>
      </c>
      <c r="I948" s="976" t="s">
        <v>1608</v>
      </c>
    </row>
    <row r="949" spans="1:9" s="27" customFormat="1" ht="15" customHeight="1" outlineLevel="1" x14ac:dyDescent="0.2">
      <c r="A949" s="28"/>
      <c r="B949" s="982"/>
      <c r="C949" s="29" t="s">
        <v>1611</v>
      </c>
      <c r="D949" s="167" t="s">
        <v>1612</v>
      </c>
      <c r="E949" s="35"/>
      <c r="F949" s="32" t="s">
        <v>36</v>
      </c>
      <c r="G949" s="63">
        <v>279</v>
      </c>
      <c r="H949" s="58">
        <f t="shared" si="39"/>
        <v>0</v>
      </c>
      <c r="I949" s="976" t="s">
        <v>1608</v>
      </c>
    </row>
    <row r="950" spans="1:9" s="27" customFormat="1" ht="15" customHeight="1" outlineLevel="1" x14ac:dyDescent="0.2">
      <c r="A950" s="28"/>
      <c r="B950" s="974"/>
      <c r="C950" s="29" t="s">
        <v>1613</v>
      </c>
      <c r="D950" s="167" t="s">
        <v>1614</v>
      </c>
      <c r="E950" s="35"/>
      <c r="F950" s="32" t="s">
        <v>36</v>
      </c>
      <c r="G950" s="63">
        <v>188</v>
      </c>
      <c r="H950" s="58">
        <f t="shared" si="39"/>
        <v>0</v>
      </c>
      <c r="I950" s="976" t="s">
        <v>1608</v>
      </c>
    </row>
    <row r="951" spans="1:9" s="27" customFormat="1" ht="15" customHeight="1" outlineLevel="1" x14ac:dyDescent="0.2">
      <c r="A951" s="28"/>
      <c r="B951" s="974"/>
      <c r="C951" s="29" t="s">
        <v>1615</v>
      </c>
      <c r="D951" s="167" t="s">
        <v>1616</v>
      </c>
      <c r="E951" s="35"/>
      <c r="F951" s="32" t="s">
        <v>36</v>
      </c>
      <c r="G951" s="63">
        <v>265</v>
      </c>
      <c r="H951" s="58">
        <f t="shared" si="39"/>
        <v>0</v>
      </c>
      <c r="I951" s="976" t="s">
        <v>1608</v>
      </c>
    </row>
    <row r="952" spans="1:9" s="27" customFormat="1" ht="15" customHeight="1" outlineLevel="1" x14ac:dyDescent="0.2">
      <c r="A952" s="28"/>
      <c r="B952" s="974"/>
      <c r="C952" s="29" t="s">
        <v>1617</v>
      </c>
      <c r="D952" s="167" t="s">
        <v>1618</v>
      </c>
      <c r="E952" s="35"/>
      <c r="F952" s="32" t="s">
        <v>36</v>
      </c>
      <c r="G952" s="63">
        <v>265</v>
      </c>
      <c r="H952" s="58">
        <f t="shared" si="39"/>
        <v>0</v>
      </c>
      <c r="I952" s="976" t="s">
        <v>1608</v>
      </c>
    </row>
    <row r="953" spans="1:9" s="27" customFormat="1" ht="15" customHeight="1" outlineLevel="1" x14ac:dyDescent="0.2">
      <c r="A953" s="28"/>
      <c r="B953" s="974"/>
      <c r="C953" s="29" t="s">
        <v>1619</v>
      </c>
      <c r="D953" s="167" t="s">
        <v>1620</v>
      </c>
      <c r="E953" s="35"/>
      <c r="F953" s="32" t="s">
        <v>36</v>
      </c>
      <c r="G953" s="63">
        <v>328</v>
      </c>
      <c r="H953" s="58">
        <f t="shared" si="39"/>
        <v>0</v>
      </c>
      <c r="I953" s="976" t="s">
        <v>1608</v>
      </c>
    </row>
    <row r="954" spans="1:9" s="27" customFormat="1" ht="15" customHeight="1" outlineLevel="1" x14ac:dyDescent="0.2">
      <c r="A954" s="28"/>
      <c r="B954" s="974"/>
      <c r="C954" s="29" t="s">
        <v>1621</v>
      </c>
      <c r="D954" s="167" t="s">
        <v>1622</v>
      </c>
      <c r="E954" s="35"/>
      <c r="F954" s="32" t="s">
        <v>36</v>
      </c>
      <c r="G954" s="63">
        <v>279</v>
      </c>
      <c r="H954" s="58">
        <f t="shared" si="39"/>
        <v>0</v>
      </c>
      <c r="I954" s="976" t="s">
        <v>1608</v>
      </c>
    </row>
    <row r="955" spans="1:9" s="27" customFormat="1" ht="15" customHeight="1" outlineLevel="1" x14ac:dyDescent="0.2">
      <c r="A955" s="28"/>
      <c r="B955" s="974"/>
      <c r="C955" s="29" t="s">
        <v>1623</v>
      </c>
      <c r="D955" s="167" t="s">
        <v>1624</v>
      </c>
      <c r="E955" s="35"/>
      <c r="F955" s="32" t="s">
        <v>36</v>
      </c>
      <c r="G955" s="63">
        <v>193</v>
      </c>
      <c r="H955" s="58">
        <f t="shared" si="39"/>
        <v>0</v>
      </c>
      <c r="I955" s="976" t="s">
        <v>1608</v>
      </c>
    </row>
    <row r="956" spans="1:9" s="27" customFormat="1" ht="15" customHeight="1" outlineLevel="1" x14ac:dyDescent="0.2">
      <c r="A956" s="28"/>
      <c r="B956" s="974"/>
      <c r="C956" s="302" t="s">
        <v>1625</v>
      </c>
      <c r="D956" s="201" t="s">
        <v>1626</v>
      </c>
      <c r="E956" s="31"/>
      <c r="F956" s="76" t="s">
        <v>36</v>
      </c>
      <c r="G956" s="63">
        <v>232</v>
      </c>
      <c r="H956" s="58">
        <f t="shared" si="39"/>
        <v>0</v>
      </c>
      <c r="I956" s="976" t="s">
        <v>1608</v>
      </c>
    </row>
    <row r="957" spans="1:9" s="27" customFormat="1" ht="15" customHeight="1" outlineLevel="1" x14ac:dyDescent="0.2">
      <c r="A957" s="28"/>
      <c r="B957" s="974"/>
      <c r="C957" s="29" t="s">
        <v>1627</v>
      </c>
      <c r="D957" s="167" t="s">
        <v>1628</v>
      </c>
      <c r="E957" s="35"/>
      <c r="F957" s="32" t="s">
        <v>36</v>
      </c>
      <c r="G957" s="63">
        <v>193</v>
      </c>
      <c r="H957" s="58">
        <f t="shared" si="39"/>
        <v>0</v>
      </c>
      <c r="I957" s="976" t="s">
        <v>1608</v>
      </c>
    </row>
    <row r="958" spans="1:9" s="27" customFormat="1" ht="15" customHeight="1" outlineLevel="1" x14ac:dyDescent="0.2">
      <c r="A958" s="28"/>
      <c r="B958" s="974"/>
      <c r="C958" s="29" t="s">
        <v>1629</v>
      </c>
      <c r="D958" s="167" t="s">
        <v>1630</v>
      </c>
      <c r="E958" s="35"/>
      <c r="F958" s="32" t="s">
        <v>36</v>
      </c>
      <c r="G958" s="63">
        <v>517</v>
      </c>
      <c r="H958" s="58">
        <f t="shared" si="39"/>
        <v>0</v>
      </c>
      <c r="I958" s="976" t="s">
        <v>1608</v>
      </c>
    </row>
    <row r="959" spans="1:9" s="27" customFormat="1" ht="15" customHeight="1" outlineLevel="1" x14ac:dyDescent="0.2">
      <c r="A959" s="28"/>
      <c r="B959" s="974"/>
      <c r="C959" s="29" t="s">
        <v>1631</v>
      </c>
      <c r="D959" s="303" t="s">
        <v>1632</v>
      </c>
      <c r="E959" s="35"/>
      <c r="F959" s="32" t="s">
        <v>36</v>
      </c>
      <c r="G959" s="63">
        <v>206</v>
      </c>
      <c r="H959" s="58">
        <f t="shared" si="39"/>
        <v>0</v>
      </c>
      <c r="I959" s="976" t="s">
        <v>1608</v>
      </c>
    </row>
    <row r="960" spans="1:9" s="27" customFormat="1" ht="15" customHeight="1" outlineLevel="1" x14ac:dyDescent="0.2">
      <c r="A960" s="28"/>
      <c r="B960" s="974"/>
      <c r="C960" s="29" t="s">
        <v>1633</v>
      </c>
      <c r="D960" s="303" t="s">
        <v>1634</v>
      </c>
      <c r="E960" s="35"/>
      <c r="F960" s="32" t="s">
        <v>36</v>
      </c>
      <c r="G960" s="24">
        <v>221</v>
      </c>
      <c r="H960" s="58">
        <f t="shared" si="39"/>
        <v>0</v>
      </c>
      <c r="I960" s="976" t="s">
        <v>1608</v>
      </c>
    </row>
    <row r="961" spans="1:9" s="27" customFormat="1" ht="15" customHeight="1" outlineLevel="1" x14ac:dyDescent="0.2">
      <c r="A961" s="28"/>
      <c r="B961" s="974"/>
      <c r="C961" s="71" t="s">
        <v>1635</v>
      </c>
      <c r="D961" s="167" t="s">
        <v>1636</v>
      </c>
      <c r="E961" s="35"/>
      <c r="F961" s="32" t="s">
        <v>36</v>
      </c>
      <c r="G961" s="24">
        <v>128</v>
      </c>
      <c r="H961" s="58">
        <f t="shared" si="39"/>
        <v>0</v>
      </c>
      <c r="I961" s="976" t="s">
        <v>1608</v>
      </c>
    </row>
    <row r="962" spans="1:9" s="27" customFormat="1" ht="15" customHeight="1" outlineLevel="1" x14ac:dyDescent="0.2">
      <c r="A962" s="28"/>
      <c r="B962" s="974"/>
      <c r="C962" s="71" t="s">
        <v>1637</v>
      </c>
      <c r="D962" s="167" t="s">
        <v>1638</v>
      </c>
      <c r="E962" s="35"/>
      <c r="F962" s="32" t="s">
        <v>36</v>
      </c>
      <c r="G962" s="24">
        <v>115</v>
      </c>
      <c r="H962" s="58">
        <f t="shared" si="39"/>
        <v>0</v>
      </c>
      <c r="I962" s="976" t="s">
        <v>1608</v>
      </c>
    </row>
    <row r="963" spans="1:9" s="27" customFormat="1" ht="15" customHeight="1" outlineLevel="1" x14ac:dyDescent="0.2">
      <c r="A963" s="28"/>
      <c r="B963" s="974"/>
      <c r="C963" s="44" t="s">
        <v>1639</v>
      </c>
      <c r="D963" s="201" t="s">
        <v>1640</v>
      </c>
      <c r="E963" s="31"/>
      <c r="F963" s="76" t="s">
        <v>36</v>
      </c>
      <c r="G963" s="63">
        <v>163</v>
      </c>
      <c r="H963" s="58">
        <f t="shared" si="39"/>
        <v>0</v>
      </c>
      <c r="I963" s="976" t="s">
        <v>1608</v>
      </c>
    </row>
    <row r="964" spans="1:9" s="27" customFormat="1" ht="15" customHeight="1" outlineLevel="1" x14ac:dyDescent="0.2">
      <c r="A964" s="28"/>
      <c r="B964" s="974"/>
      <c r="C964" s="71" t="s">
        <v>1641</v>
      </c>
      <c r="D964" s="167" t="s">
        <v>1642</v>
      </c>
      <c r="E964" s="35"/>
      <c r="F964" s="32" t="s">
        <v>36</v>
      </c>
      <c r="G964" s="24">
        <v>542</v>
      </c>
      <c r="H964" s="58">
        <f t="shared" si="39"/>
        <v>0</v>
      </c>
      <c r="I964" s="976" t="s">
        <v>1608</v>
      </c>
    </row>
    <row r="965" spans="1:9" s="27" customFormat="1" ht="15" customHeight="1" outlineLevel="1" x14ac:dyDescent="0.2">
      <c r="A965" s="28"/>
      <c r="B965" s="974"/>
      <c r="C965" s="71" t="s">
        <v>1643</v>
      </c>
      <c r="D965" s="167" t="s">
        <v>1644</v>
      </c>
      <c r="E965" s="35"/>
      <c r="F965" s="32" t="s">
        <v>36</v>
      </c>
      <c r="G965" s="24">
        <v>160</v>
      </c>
      <c r="H965" s="58">
        <f t="shared" si="39"/>
        <v>0</v>
      </c>
      <c r="I965" s="976" t="s">
        <v>1608</v>
      </c>
    </row>
    <row r="966" spans="1:9" s="27" customFormat="1" ht="15" customHeight="1" outlineLevel="1" thickBot="1" x14ac:dyDescent="0.25">
      <c r="A966" s="28"/>
      <c r="B966" s="984"/>
      <c r="C966" s="304"/>
      <c r="D966" s="305"/>
      <c r="E966" s="181"/>
      <c r="F966" s="157"/>
      <c r="G966" s="268"/>
      <c r="H966" s="58">
        <f t="shared" si="39"/>
        <v>0</v>
      </c>
      <c r="I966" s="978"/>
    </row>
    <row r="967" spans="1:9" s="54" customFormat="1" outlineLevel="1" thickBot="1" x14ac:dyDescent="0.25">
      <c r="A967" s="19"/>
      <c r="B967" s="970"/>
      <c r="C967" s="910" t="s">
        <v>1645</v>
      </c>
      <c r="D967" s="911"/>
      <c r="E967" s="930"/>
      <c r="F967" s="51" t="s">
        <v>287</v>
      </c>
      <c r="G967" s="52"/>
      <c r="H967" s="52"/>
      <c r="I967" s="980"/>
    </row>
    <row r="968" spans="1:9" s="54" customFormat="1" outlineLevel="1" x14ac:dyDescent="0.2">
      <c r="A968" s="19"/>
      <c r="B968" s="383"/>
      <c r="C968" s="919" t="s">
        <v>1646</v>
      </c>
      <c r="D968" s="920" t="s">
        <v>1647</v>
      </c>
      <c r="E968" s="921"/>
      <c r="F968" s="23" t="s">
        <v>36</v>
      </c>
      <c r="G968" s="918">
        <v>78</v>
      </c>
      <c r="H968" s="58">
        <f t="shared" ref="H968:H970" si="40">B968*G968</f>
        <v>0</v>
      </c>
      <c r="I968" s="983" t="s">
        <v>119</v>
      </c>
    </row>
    <row r="969" spans="1:9" s="54" customFormat="1" outlineLevel="1" x14ac:dyDescent="0.2">
      <c r="A969" s="19"/>
      <c r="B969" s="385"/>
      <c r="C969" s="306" t="s">
        <v>1648</v>
      </c>
      <c r="D969" s="307" t="s">
        <v>1649</v>
      </c>
      <c r="E969" s="308"/>
      <c r="F969" s="23" t="s">
        <v>36</v>
      </c>
      <c r="G969" s="309">
        <v>59</v>
      </c>
      <c r="H969" s="58">
        <f t="shared" si="40"/>
        <v>0</v>
      </c>
      <c r="I969" s="983" t="s">
        <v>119</v>
      </c>
    </row>
    <row r="970" spans="1:9" s="54" customFormat="1" outlineLevel="1" x14ac:dyDescent="0.2">
      <c r="A970" s="19"/>
      <c r="B970" s="385"/>
      <c r="C970" s="306" t="s">
        <v>1650</v>
      </c>
      <c r="D970" s="307" t="s">
        <v>1651</v>
      </c>
      <c r="E970" s="308"/>
      <c r="F970" s="23" t="s">
        <v>36</v>
      </c>
      <c r="G970" s="309">
        <v>117</v>
      </c>
      <c r="H970" s="58">
        <f t="shared" si="40"/>
        <v>0</v>
      </c>
      <c r="I970" s="983" t="s">
        <v>119</v>
      </c>
    </row>
    <row r="971" spans="1:9" s="27" customFormat="1" outlineLevel="1" x14ac:dyDescent="0.2">
      <c r="A971" s="28"/>
      <c r="B971" s="1015"/>
      <c r="C971" s="20" t="s">
        <v>1652</v>
      </c>
      <c r="D971" s="196" t="s">
        <v>1653</v>
      </c>
      <c r="E971" s="22"/>
      <c r="F971" s="23" t="s">
        <v>36</v>
      </c>
      <c r="G971" s="24">
        <v>58</v>
      </c>
      <c r="H971" s="58">
        <f t="shared" ref="H971:H987" si="41">B971*G971</f>
        <v>0</v>
      </c>
      <c r="I971" s="983" t="s">
        <v>119</v>
      </c>
    </row>
    <row r="972" spans="1:9" s="27" customFormat="1" outlineLevel="1" x14ac:dyDescent="0.2">
      <c r="A972" s="28"/>
      <c r="B972" s="973"/>
      <c r="C972" s="29" t="s">
        <v>1654</v>
      </c>
      <c r="D972" s="167" t="s">
        <v>1655</v>
      </c>
      <c r="E972" s="35"/>
      <c r="F972" s="32" t="s">
        <v>36</v>
      </c>
      <c r="G972" s="24">
        <v>66</v>
      </c>
      <c r="H972" s="58">
        <f t="shared" si="41"/>
        <v>0</v>
      </c>
      <c r="I972" s="983" t="s">
        <v>119</v>
      </c>
    </row>
    <row r="973" spans="1:9" s="27" customFormat="1" outlineLevel="1" x14ac:dyDescent="0.2">
      <c r="A973" s="28"/>
      <c r="B973" s="982"/>
      <c r="C973" s="29" t="s">
        <v>1656</v>
      </c>
      <c r="D973" s="167" t="s">
        <v>1657</v>
      </c>
      <c r="E973" s="35"/>
      <c r="F973" s="32" t="s">
        <v>36</v>
      </c>
      <c r="G973" s="24">
        <v>43</v>
      </c>
      <c r="H973" s="58">
        <f t="shared" si="41"/>
        <v>0</v>
      </c>
      <c r="I973" s="983" t="s">
        <v>119</v>
      </c>
    </row>
    <row r="974" spans="1:9" s="27" customFormat="1" outlineLevel="1" x14ac:dyDescent="0.2">
      <c r="A974" s="28"/>
      <c r="B974" s="974"/>
      <c r="C974" s="29" t="s">
        <v>1658</v>
      </c>
      <c r="D974" s="167" t="s">
        <v>1659</v>
      </c>
      <c r="E974" s="35"/>
      <c r="F974" s="32" t="s">
        <v>36</v>
      </c>
      <c r="G974" s="24">
        <v>48</v>
      </c>
      <c r="H974" s="58">
        <f t="shared" si="41"/>
        <v>0</v>
      </c>
      <c r="I974" s="983" t="s">
        <v>119</v>
      </c>
    </row>
    <row r="975" spans="1:9" s="27" customFormat="1" outlineLevel="1" x14ac:dyDescent="0.2">
      <c r="A975" s="28"/>
      <c r="B975" s="974"/>
      <c r="C975" s="29" t="s">
        <v>1660</v>
      </c>
      <c r="D975" s="167" t="s">
        <v>1661</v>
      </c>
      <c r="E975" s="35"/>
      <c r="F975" s="32" t="s">
        <v>132</v>
      </c>
      <c r="G975" s="24">
        <v>287</v>
      </c>
      <c r="H975" s="58">
        <f t="shared" si="41"/>
        <v>0</v>
      </c>
      <c r="I975" s="983" t="s">
        <v>119</v>
      </c>
    </row>
    <row r="976" spans="1:9" s="27" customFormat="1" outlineLevel="1" x14ac:dyDescent="0.2">
      <c r="A976" s="28"/>
      <c r="B976" s="974"/>
      <c r="C976" s="29" t="s">
        <v>1662</v>
      </c>
      <c r="D976" s="167" t="s">
        <v>1663</v>
      </c>
      <c r="E976" s="35"/>
      <c r="F976" s="32" t="s">
        <v>36</v>
      </c>
      <c r="G976" s="24">
        <v>364</v>
      </c>
      <c r="H976" s="58">
        <f t="shared" si="41"/>
        <v>0</v>
      </c>
      <c r="I976" s="983" t="s">
        <v>119</v>
      </c>
    </row>
    <row r="977" spans="1:9" s="27" customFormat="1" outlineLevel="1" x14ac:dyDescent="0.2">
      <c r="A977" s="28"/>
      <c r="B977" s="974"/>
      <c r="C977" s="29" t="s">
        <v>1664</v>
      </c>
      <c r="D977" s="167" t="s">
        <v>1665</v>
      </c>
      <c r="E977" s="35"/>
      <c r="F977" s="32" t="s">
        <v>36</v>
      </c>
      <c r="G977" s="63">
        <v>605</v>
      </c>
      <c r="H977" s="58">
        <f t="shared" si="41"/>
        <v>0</v>
      </c>
      <c r="I977" s="983" t="s">
        <v>119</v>
      </c>
    </row>
    <row r="978" spans="1:9" s="27" customFormat="1" outlineLevel="1" x14ac:dyDescent="0.2">
      <c r="A978" s="28"/>
      <c r="B978" s="974"/>
      <c r="C978" s="29" t="s">
        <v>1666</v>
      </c>
      <c r="D978" s="167" t="s">
        <v>1667</v>
      </c>
      <c r="E978" s="35"/>
      <c r="F978" s="32" t="s">
        <v>36</v>
      </c>
      <c r="G978" s="24">
        <v>306</v>
      </c>
      <c r="H978" s="58">
        <f t="shared" si="41"/>
        <v>0</v>
      </c>
      <c r="I978" s="983" t="s">
        <v>119</v>
      </c>
    </row>
    <row r="979" spans="1:9" s="27" customFormat="1" outlineLevel="1" x14ac:dyDescent="0.2">
      <c r="A979" s="28"/>
      <c r="B979" s="974"/>
      <c r="C979" s="29" t="s">
        <v>1668</v>
      </c>
      <c r="D979" s="167" t="s">
        <v>1669</v>
      </c>
      <c r="E979" s="35"/>
      <c r="F979" s="32" t="s">
        <v>160</v>
      </c>
      <c r="G979" s="24">
        <v>58</v>
      </c>
      <c r="H979" s="58">
        <f t="shared" si="41"/>
        <v>0</v>
      </c>
      <c r="I979" s="983" t="s">
        <v>119</v>
      </c>
    </row>
    <row r="980" spans="1:9" s="27" customFormat="1" outlineLevel="1" x14ac:dyDescent="0.2">
      <c r="A980" s="28"/>
      <c r="B980" s="974"/>
      <c r="C980" s="29" t="s">
        <v>1670</v>
      </c>
      <c r="D980" s="167" t="s">
        <v>1671</v>
      </c>
      <c r="E980" s="35"/>
      <c r="F980" s="32" t="s">
        <v>132</v>
      </c>
      <c r="G980" s="24">
        <v>134</v>
      </c>
      <c r="H980" s="58">
        <f t="shared" si="41"/>
        <v>0</v>
      </c>
      <c r="I980" s="983" t="s">
        <v>119</v>
      </c>
    </row>
    <row r="981" spans="1:9" s="27" customFormat="1" outlineLevel="1" x14ac:dyDescent="0.2">
      <c r="A981" s="28"/>
      <c r="B981" s="974"/>
      <c r="C981" s="29" t="s">
        <v>1672</v>
      </c>
      <c r="D981" s="167" t="s">
        <v>1673</v>
      </c>
      <c r="E981" s="35"/>
      <c r="F981" s="32" t="s">
        <v>132</v>
      </c>
      <c r="G981" s="24">
        <v>228</v>
      </c>
      <c r="H981" s="58">
        <f t="shared" si="41"/>
        <v>0</v>
      </c>
      <c r="I981" s="983" t="s">
        <v>119</v>
      </c>
    </row>
    <row r="982" spans="1:9" s="27" customFormat="1" outlineLevel="1" x14ac:dyDescent="0.2">
      <c r="A982" s="28"/>
      <c r="B982" s="974"/>
      <c r="C982" s="29" t="s">
        <v>1674</v>
      </c>
      <c r="D982" s="167" t="s">
        <v>1675</v>
      </c>
      <c r="E982" s="35"/>
      <c r="F982" s="32" t="s">
        <v>36</v>
      </c>
      <c r="G982" s="24">
        <v>140</v>
      </c>
      <c r="H982" s="58">
        <f t="shared" si="41"/>
        <v>0</v>
      </c>
      <c r="I982" s="983" t="s">
        <v>119</v>
      </c>
    </row>
    <row r="983" spans="1:9" s="27" customFormat="1" outlineLevel="1" x14ac:dyDescent="0.2">
      <c r="A983" s="28"/>
      <c r="B983" s="974"/>
      <c r="C983" s="29" t="s">
        <v>1676</v>
      </c>
      <c r="D983" s="167" t="s">
        <v>1677</v>
      </c>
      <c r="E983" s="35"/>
      <c r="F983" s="32" t="s">
        <v>36</v>
      </c>
      <c r="G983" s="24">
        <v>140</v>
      </c>
      <c r="H983" s="58">
        <f t="shared" si="41"/>
        <v>0</v>
      </c>
      <c r="I983" s="983" t="s">
        <v>119</v>
      </c>
    </row>
    <row r="984" spans="1:9" s="27" customFormat="1" outlineLevel="1" x14ac:dyDescent="0.2">
      <c r="A984" s="28"/>
      <c r="B984" s="974"/>
      <c r="C984" s="29" t="s">
        <v>1678</v>
      </c>
      <c r="D984" s="167" t="s">
        <v>1679</v>
      </c>
      <c r="E984" s="35"/>
      <c r="F984" s="32" t="s">
        <v>36</v>
      </c>
      <c r="G984" s="24">
        <v>268</v>
      </c>
      <c r="H984" s="58">
        <f t="shared" si="41"/>
        <v>0</v>
      </c>
      <c r="I984" s="983" t="s">
        <v>119</v>
      </c>
    </row>
    <row r="985" spans="1:9" s="27" customFormat="1" outlineLevel="1" x14ac:dyDescent="0.2">
      <c r="A985" s="28"/>
      <c r="B985" s="974"/>
      <c r="C985" s="29" t="s">
        <v>1680</v>
      </c>
      <c r="D985" s="201" t="s">
        <v>1681</v>
      </c>
      <c r="E985" s="31"/>
      <c r="F985" s="32" t="s">
        <v>36</v>
      </c>
      <c r="G985" s="24">
        <v>43</v>
      </c>
      <c r="H985" s="58">
        <f t="shared" si="41"/>
        <v>0</v>
      </c>
      <c r="I985" s="983" t="s">
        <v>119</v>
      </c>
    </row>
    <row r="986" spans="1:9" s="27" customFormat="1" outlineLevel="1" x14ac:dyDescent="0.2">
      <c r="A986" s="28"/>
      <c r="B986" s="974"/>
      <c r="C986" s="29" t="s">
        <v>1682</v>
      </c>
      <c r="D986" s="201" t="s">
        <v>1683</v>
      </c>
      <c r="E986" s="31"/>
      <c r="F986" s="38" t="s">
        <v>36</v>
      </c>
      <c r="G986" s="24">
        <v>271</v>
      </c>
      <c r="H986" s="58">
        <f t="shared" si="41"/>
        <v>0</v>
      </c>
      <c r="I986" s="983" t="s">
        <v>119</v>
      </c>
    </row>
    <row r="987" spans="1:9" s="27" customFormat="1" outlineLevel="1" x14ac:dyDescent="0.2">
      <c r="A987" s="28"/>
      <c r="B987" s="974"/>
      <c r="C987" s="71" t="s">
        <v>1684</v>
      </c>
      <c r="D987" s="201" t="s">
        <v>114</v>
      </c>
      <c r="E987" s="31"/>
      <c r="F987" s="38" t="s">
        <v>36</v>
      </c>
      <c r="G987" s="24">
        <v>225</v>
      </c>
      <c r="H987" s="58">
        <f t="shared" si="41"/>
        <v>0</v>
      </c>
      <c r="I987" s="983" t="s">
        <v>119</v>
      </c>
    </row>
    <row r="988" spans="1:9" s="27" customFormat="1" outlineLevel="1" x14ac:dyDescent="0.2">
      <c r="A988" s="28"/>
      <c r="B988" s="984"/>
      <c r="C988" s="122" t="s">
        <v>1685</v>
      </c>
      <c r="D988" s="310" t="s">
        <v>1686</v>
      </c>
      <c r="E988" s="310"/>
      <c r="F988" s="38" t="s">
        <v>132</v>
      </c>
      <c r="G988" s="24">
        <v>66</v>
      </c>
      <c r="H988" s="58">
        <v>0</v>
      </c>
      <c r="I988" s="983" t="s">
        <v>119</v>
      </c>
    </row>
    <row r="989" spans="1:9" s="27" customFormat="1" outlineLevel="1" x14ac:dyDescent="0.2">
      <c r="A989" s="28"/>
      <c r="B989" s="984"/>
      <c r="C989" s="311" t="s">
        <v>1687</v>
      </c>
      <c r="D989" s="312" t="s">
        <v>1688</v>
      </c>
      <c r="E989" s="313"/>
      <c r="F989" s="314" t="s">
        <v>36</v>
      </c>
      <c r="G989" s="315">
        <v>104</v>
      </c>
      <c r="H989" s="58">
        <v>0</v>
      </c>
      <c r="I989" s="983" t="s">
        <v>119</v>
      </c>
    </row>
    <row r="990" spans="1:9" s="27" customFormat="1" ht="13.5" outlineLevel="1" thickBot="1" x14ac:dyDescent="0.25">
      <c r="A990" s="28"/>
      <c r="B990" s="977"/>
      <c r="C990" s="912"/>
      <c r="D990" s="913"/>
      <c r="E990" s="914"/>
      <c r="F990" s="915"/>
      <c r="G990" s="916"/>
      <c r="H990" s="917">
        <f>B990*G990</f>
        <v>0</v>
      </c>
      <c r="I990" s="1020"/>
    </row>
    <row r="991" spans="1:9" s="27" customFormat="1" ht="13.5" outlineLevel="1" thickBot="1" x14ac:dyDescent="0.25">
      <c r="A991" s="28"/>
      <c r="B991" s="1021"/>
      <c r="C991" s="316" t="s">
        <v>1689</v>
      </c>
      <c r="D991" s="317"/>
      <c r="E991" s="318"/>
      <c r="F991" s="319"/>
      <c r="G991" s="320"/>
      <c r="H991" s="321"/>
      <c r="I991" s="322"/>
    </row>
    <row r="992" spans="1:9" s="27" customFormat="1" ht="13.5" outlineLevel="1" thickBot="1" x14ac:dyDescent="0.25">
      <c r="A992" s="28"/>
      <c r="B992" s="1005"/>
      <c r="C992" s="323"/>
      <c r="D992" s="324" t="s">
        <v>1690</v>
      </c>
      <c r="E992" s="219"/>
      <c r="F992" s="325"/>
      <c r="G992" s="221"/>
      <c r="H992" s="222"/>
      <c r="I992" s="326"/>
    </row>
    <row r="993" spans="1:9" s="27" customFormat="1" outlineLevel="1" x14ac:dyDescent="0.2">
      <c r="A993" s="28"/>
      <c r="B993" s="327"/>
      <c r="C993" s="328" t="s">
        <v>1691</v>
      </c>
      <c r="D993" s="329" t="s">
        <v>1692</v>
      </c>
      <c r="E993" s="226"/>
      <c r="F993" s="330" t="s">
        <v>36</v>
      </c>
      <c r="G993" s="63">
        <v>138</v>
      </c>
      <c r="H993" s="58">
        <f t="shared" ref="H993:H1049" si="42">B993*G993</f>
        <v>0</v>
      </c>
      <c r="I993" s="983" t="s">
        <v>119</v>
      </c>
    </row>
    <row r="994" spans="1:9" s="27" customFormat="1" outlineLevel="1" x14ac:dyDescent="0.2">
      <c r="A994" s="28"/>
      <c r="B994" s="331"/>
      <c r="C994" s="332" t="s">
        <v>1693</v>
      </c>
      <c r="D994" s="333" t="s">
        <v>1694</v>
      </c>
      <c r="E994" s="232"/>
      <c r="F994" s="334" t="s">
        <v>36</v>
      </c>
      <c r="G994" s="24">
        <v>275</v>
      </c>
      <c r="H994" s="200">
        <f t="shared" si="42"/>
        <v>0</v>
      </c>
      <c r="I994" s="983" t="s">
        <v>119</v>
      </c>
    </row>
    <row r="995" spans="1:9" s="27" customFormat="1" outlineLevel="1" x14ac:dyDescent="0.2">
      <c r="A995" s="28"/>
      <c r="B995" s="331"/>
      <c r="C995" s="332" t="s">
        <v>1695</v>
      </c>
      <c r="D995" s="333" t="s">
        <v>1696</v>
      </c>
      <c r="E995" s="232"/>
      <c r="F995" s="334" t="s">
        <v>36</v>
      </c>
      <c r="G995" s="24">
        <v>69</v>
      </c>
      <c r="H995" s="200">
        <f t="shared" si="42"/>
        <v>0</v>
      </c>
      <c r="I995" s="983" t="s">
        <v>119</v>
      </c>
    </row>
    <row r="996" spans="1:9" s="27" customFormat="1" outlineLevel="1" x14ac:dyDescent="0.2">
      <c r="A996" s="28"/>
      <c r="B996" s="331"/>
      <c r="C996" s="332" t="s">
        <v>1697</v>
      </c>
      <c r="D996" s="329" t="s">
        <v>1698</v>
      </c>
      <c r="E996" s="232"/>
      <c r="F996" s="334" t="s">
        <v>36</v>
      </c>
      <c r="G996" s="24">
        <v>138</v>
      </c>
      <c r="H996" s="200">
        <f t="shared" si="42"/>
        <v>0</v>
      </c>
      <c r="I996" s="983" t="s">
        <v>119</v>
      </c>
    </row>
    <row r="997" spans="1:9" s="27" customFormat="1" outlineLevel="1" x14ac:dyDescent="0.2">
      <c r="A997" s="28"/>
      <c r="B997" s="331"/>
      <c r="C997" s="332" t="s">
        <v>1699</v>
      </c>
      <c r="D997" s="333" t="s">
        <v>1700</v>
      </c>
      <c r="E997" s="232"/>
      <c r="F997" s="334" t="s">
        <v>36</v>
      </c>
      <c r="G997" s="24">
        <v>275</v>
      </c>
      <c r="H997" s="200">
        <f t="shared" si="42"/>
        <v>0</v>
      </c>
      <c r="I997" s="983" t="s">
        <v>119</v>
      </c>
    </row>
    <row r="998" spans="1:9" s="27" customFormat="1" outlineLevel="1" x14ac:dyDescent="0.2">
      <c r="A998" s="28"/>
      <c r="B998" s="331"/>
      <c r="C998" s="332" t="s">
        <v>1701</v>
      </c>
      <c r="D998" s="333" t="s">
        <v>1702</v>
      </c>
      <c r="E998" s="232"/>
      <c r="F998" s="334" t="s">
        <v>36</v>
      </c>
      <c r="G998" s="24">
        <v>69</v>
      </c>
      <c r="H998" s="200">
        <f t="shared" si="42"/>
        <v>0</v>
      </c>
      <c r="I998" s="983" t="s">
        <v>119</v>
      </c>
    </row>
    <row r="999" spans="1:9" s="27" customFormat="1" outlineLevel="1" x14ac:dyDescent="0.2">
      <c r="A999" s="28"/>
      <c r="B999" s="331"/>
      <c r="C999" s="332" t="s">
        <v>1703</v>
      </c>
      <c r="D999" s="329" t="s">
        <v>1704</v>
      </c>
      <c r="E999" s="232"/>
      <c r="F999" s="334" t="s">
        <v>36</v>
      </c>
      <c r="G999" s="24">
        <v>217</v>
      </c>
      <c r="H999" s="200">
        <f t="shared" si="42"/>
        <v>0</v>
      </c>
      <c r="I999" s="983" t="s">
        <v>119</v>
      </c>
    </row>
    <row r="1000" spans="1:9" s="27" customFormat="1" outlineLevel="1" x14ac:dyDescent="0.2">
      <c r="A1000" s="28"/>
      <c r="B1000" s="331"/>
      <c r="C1000" s="332" t="s">
        <v>1705</v>
      </c>
      <c r="D1000" s="333" t="s">
        <v>1706</v>
      </c>
      <c r="E1000" s="232"/>
      <c r="F1000" s="334" t="s">
        <v>36</v>
      </c>
      <c r="G1000" s="24">
        <v>432</v>
      </c>
      <c r="H1000" s="200">
        <f t="shared" si="42"/>
        <v>0</v>
      </c>
      <c r="I1000" s="983" t="s">
        <v>119</v>
      </c>
    </row>
    <row r="1001" spans="1:9" s="27" customFormat="1" outlineLevel="1" x14ac:dyDescent="0.2">
      <c r="A1001" s="28"/>
      <c r="B1001" s="331"/>
      <c r="C1001" s="332" t="s">
        <v>1707</v>
      </c>
      <c r="D1001" s="333" t="s">
        <v>1708</v>
      </c>
      <c r="E1001" s="232"/>
      <c r="F1001" s="334" t="s">
        <v>36</v>
      </c>
      <c r="G1001" s="24">
        <v>110</v>
      </c>
      <c r="H1001" s="200">
        <f t="shared" si="42"/>
        <v>0</v>
      </c>
      <c r="I1001" s="983" t="s">
        <v>119</v>
      </c>
    </row>
    <row r="1002" spans="1:9" s="27" customFormat="1" outlineLevel="1" x14ac:dyDescent="0.2">
      <c r="A1002" s="28"/>
      <c r="B1002" s="331"/>
      <c r="C1002" s="332" t="s">
        <v>1709</v>
      </c>
      <c r="D1002" s="329" t="s">
        <v>1710</v>
      </c>
      <c r="E1002" s="232"/>
      <c r="F1002" s="334" t="s">
        <v>36</v>
      </c>
      <c r="G1002" s="24">
        <v>160</v>
      </c>
      <c r="H1002" s="200">
        <f t="shared" si="42"/>
        <v>0</v>
      </c>
      <c r="I1002" s="983" t="s">
        <v>119</v>
      </c>
    </row>
    <row r="1003" spans="1:9" s="27" customFormat="1" outlineLevel="1" x14ac:dyDescent="0.2">
      <c r="A1003" s="28"/>
      <c r="B1003" s="331"/>
      <c r="C1003" s="332" t="s">
        <v>1711</v>
      </c>
      <c r="D1003" s="333" t="s">
        <v>1712</v>
      </c>
      <c r="E1003" s="232"/>
      <c r="F1003" s="334" t="s">
        <v>36</v>
      </c>
      <c r="G1003" s="24">
        <v>317</v>
      </c>
      <c r="H1003" s="200">
        <f t="shared" si="42"/>
        <v>0</v>
      </c>
      <c r="I1003" s="983" t="s">
        <v>119</v>
      </c>
    </row>
    <row r="1004" spans="1:9" s="27" customFormat="1" outlineLevel="1" x14ac:dyDescent="0.2">
      <c r="A1004" s="28"/>
      <c r="B1004" s="331"/>
      <c r="C1004" s="332" t="s">
        <v>1713</v>
      </c>
      <c r="D1004" s="333" t="s">
        <v>1714</v>
      </c>
      <c r="E1004" s="232"/>
      <c r="F1004" s="334" t="s">
        <v>36</v>
      </c>
      <c r="G1004" s="24">
        <v>80</v>
      </c>
      <c r="H1004" s="200">
        <f t="shared" si="42"/>
        <v>0</v>
      </c>
      <c r="I1004" s="983" t="s">
        <v>119</v>
      </c>
    </row>
    <row r="1005" spans="1:9" s="27" customFormat="1" outlineLevel="1" x14ac:dyDescent="0.2">
      <c r="A1005" s="28"/>
      <c r="B1005" s="331"/>
      <c r="C1005" s="332" t="s">
        <v>1715</v>
      </c>
      <c r="D1005" s="329" t="s">
        <v>1716</v>
      </c>
      <c r="E1005" s="232"/>
      <c r="F1005" s="334" t="s">
        <v>36</v>
      </c>
      <c r="G1005" s="24">
        <v>212</v>
      </c>
      <c r="H1005" s="200">
        <f t="shared" si="42"/>
        <v>0</v>
      </c>
      <c r="I1005" s="983" t="s">
        <v>119</v>
      </c>
    </row>
    <row r="1006" spans="1:9" s="27" customFormat="1" outlineLevel="1" x14ac:dyDescent="0.2">
      <c r="A1006" s="28"/>
      <c r="B1006" s="331"/>
      <c r="C1006" s="332" t="s">
        <v>1717</v>
      </c>
      <c r="D1006" s="333" t="s">
        <v>1718</v>
      </c>
      <c r="E1006" s="232"/>
      <c r="F1006" s="334" t="s">
        <v>36</v>
      </c>
      <c r="G1006" s="24">
        <v>424</v>
      </c>
      <c r="H1006" s="200">
        <f t="shared" si="42"/>
        <v>0</v>
      </c>
      <c r="I1006" s="983" t="s">
        <v>119</v>
      </c>
    </row>
    <row r="1007" spans="1:9" s="27" customFormat="1" outlineLevel="1" x14ac:dyDescent="0.2">
      <c r="A1007" s="28"/>
      <c r="B1007" s="331"/>
      <c r="C1007" s="332" t="s">
        <v>1719</v>
      </c>
      <c r="D1007" s="231" t="s">
        <v>1720</v>
      </c>
      <c r="E1007" s="232"/>
      <c r="F1007" s="334" t="s">
        <v>36</v>
      </c>
      <c r="G1007" s="24">
        <v>106</v>
      </c>
      <c r="H1007" s="200">
        <f t="shared" si="42"/>
        <v>0</v>
      </c>
      <c r="I1007" s="983" t="s">
        <v>119</v>
      </c>
    </row>
    <row r="1008" spans="1:9" s="27" customFormat="1" outlineLevel="1" x14ac:dyDescent="0.2">
      <c r="A1008" s="28"/>
      <c r="B1008" s="331"/>
      <c r="C1008" s="332" t="s">
        <v>1721</v>
      </c>
      <c r="D1008" s="333" t="s">
        <v>1722</v>
      </c>
      <c r="E1008" s="232"/>
      <c r="F1008" s="334" t="s">
        <v>36</v>
      </c>
      <c r="G1008" s="24">
        <v>221</v>
      </c>
      <c r="H1008" s="200">
        <f t="shared" si="42"/>
        <v>0</v>
      </c>
      <c r="I1008" s="983" t="s">
        <v>119</v>
      </c>
    </row>
    <row r="1009" spans="1:9" s="27" customFormat="1" outlineLevel="1" x14ac:dyDescent="0.2">
      <c r="A1009" s="28"/>
      <c r="B1009" s="331"/>
      <c r="C1009" s="332" t="s">
        <v>1723</v>
      </c>
      <c r="D1009" s="333" t="s">
        <v>1724</v>
      </c>
      <c r="E1009" s="232"/>
      <c r="F1009" s="334" t="s">
        <v>36</v>
      </c>
      <c r="G1009" s="24">
        <v>442</v>
      </c>
      <c r="H1009" s="200">
        <f t="shared" si="42"/>
        <v>0</v>
      </c>
      <c r="I1009" s="983" t="s">
        <v>119</v>
      </c>
    </row>
    <row r="1010" spans="1:9" s="27" customFormat="1" outlineLevel="1" x14ac:dyDescent="0.2">
      <c r="A1010" s="28"/>
      <c r="B1010" s="331"/>
      <c r="C1010" s="332" t="s">
        <v>1725</v>
      </c>
      <c r="D1010" s="231" t="s">
        <v>1726</v>
      </c>
      <c r="E1010" s="232"/>
      <c r="F1010" s="334" t="s">
        <v>36</v>
      </c>
      <c r="G1010" s="24">
        <v>112</v>
      </c>
      <c r="H1010" s="200">
        <f t="shared" si="42"/>
        <v>0</v>
      </c>
      <c r="I1010" s="983" t="s">
        <v>119</v>
      </c>
    </row>
    <row r="1011" spans="1:9" s="27" customFormat="1" outlineLevel="1" x14ac:dyDescent="0.2">
      <c r="A1011" s="28"/>
      <c r="B1011" s="331"/>
      <c r="C1011" s="332" t="s">
        <v>1727</v>
      </c>
      <c r="D1011" s="333" t="s">
        <v>1728</v>
      </c>
      <c r="E1011" s="232"/>
      <c r="F1011" s="334" t="s">
        <v>36</v>
      </c>
      <c r="G1011" s="24">
        <v>385</v>
      </c>
      <c r="H1011" s="200">
        <f t="shared" si="42"/>
        <v>0</v>
      </c>
      <c r="I1011" s="983" t="s">
        <v>119</v>
      </c>
    </row>
    <row r="1012" spans="1:9" s="27" customFormat="1" outlineLevel="1" x14ac:dyDescent="0.2">
      <c r="A1012" s="28"/>
      <c r="B1012" s="331"/>
      <c r="C1012" s="332" t="s">
        <v>1729</v>
      </c>
      <c r="D1012" s="333" t="s">
        <v>1730</v>
      </c>
      <c r="E1012" s="232"/>
      <c r="F1012" s="334" t="s">
        <v>36</v>
      </c>
      <c r="G1012" s="24">
        <v>771</v>
      </c>
      <c r="H1012" s="200">
        <f t="shared" si="42"/>
        <v>0</v>
      </c>
      <c r="I1012" s="983" t="s">
        <v>119</v>
      </c>
    </row>
    <row r="1013" spans="1:9" s="27" customFormat="1" outlineLevel="1" x14ac:dyDescent="0.2">
      <c r="A1013" s="28"/>
      <c r="B1013" s="331"/>
      <c r="C1013" s="332" t="s">
        <v>1731</v>
      </c>
      <c r="D1013" s="231" t="s">
        <v>1732</v>
      </c>
      <c r="E1013" s="232"/>
      <c r="F1013" s="334" t="s">
        <v>36</v>
      </c>
      <c r="G1013" s="24">
        <v>193</v>
      </c>
      <c r="H1013" s="200">
        <f t="shared" si="42"/>
        <v>0</v>
      </c>
      <c r="I1013" s="983" t="s">
        <v>119</v>
      </c>
    </row>
    <row r="1014" spans="1:9" s="27" customFormat="1" outlineLevel="1" x14ac:dyDescent="0.2">
      <c r="A1014" s="28"/>
      <c r="B1014" s="331"/>
      <c r="C1014" s="332" t="s">
        <v>1733</v>
      </c>
      <c r="D1014" s="333" t="s">
        <v>1734</v>
      </c>
      <c r="E1014" s="232"/>
      <c r="F1014" s="334" t="s">
        <v>36</v>
      </c>
      <c r="G1014" s="24">
        <v>815</v>
      </c>
      <c r="H1014" s="200">
        <f t="shared" si="42"/>
        <v>0</v>
      </c>
      <c r="I1014" s="983" t="s">
        <v>119</v>
      </c>
    </row>
    <row r="1015" spans="1:9" s="27" customFormat="1" outlineLevel="1" x14ac:dyDescent="0.2">
      <c r="A1015" s="28"/>
      <c r="B1015" s="331"/>
      <c r="C1015" s="332" t="s">
        <v>1735</v>
      </c>
      <c r="D1015" s="333" t="s">
        <v>1736</v>
      </c>
      <c r="E1015" s="232"/>
      <c r="F1015" s="334" t="s">
        <v>36</v>
      </c>
      <c r="G1015" s="24">
        <v>1628</v>
      </c>
      <c r="H1015" s="200">
        <f t="shared" si="42"/>
        <v>0</v>
      </c>
      <c r="I1015" s="983" t="s">
        <v>119</v>
      </c>
    </row>
    <row r="1016" spans="1:9" s="27" customFormat="1" outlineLevel="1" x14ac:dyDescent="0.2">
      <c r="A1016" s="28"/>
      <c r="B1016" s="331"/>
      <c r="C1016" s="332" t="s">
        <v>1737</v>
      </c>
      <c r="D1016" s="231" t="s">
        <v>1738</v>
      </c>
      <c r="E1016" s="232"/>
      <c r="F1016" s="334" t="s">
        <v>36</v>
      </c>
      <c r="G1016" s="24">
        <v>409</v>
      </c>
      <c r="H1016" s="200">
        <f t="shared" si="42"/>
        <v>0</v>
      </c>
      <c r="I1016" s="983" t="s">
        <v>119</v>
      </c>
    </row>
    <row r="1017" spans="1:9" s="27" customFormat="1" outlineLevel="1" x14ac:dyDescent="0.2">
      <c r="A1017" s="28"/>
      <c r="B1017" s="331"/>
      <c r="C1017" s="332" t="s">
        <v>1739</v>
      </c>
      <c r="D1017" s="333" t="s">
        <v>1740</v>
      </c>
      <c r="E1017" s="232"/>
      <c r="F1017" s="334" t="s">
        <v>36</v>
      </c>
      <c r="G1017" s="24">
        <v>653</v>
      </c>
      <c r="H1017" s="200">
        <f t="shared" si="42"/>
        <v>0</v>
      </c>
      <c r="I1017" s="983" t="s">
        <v>119</v>
      </c>
    </row>
    <row r="1018" spans="1:9" s="27" customFormat="1" outlineLevel="1" x14ac:dyDescent="0.2">
      <c r="A1018" s="28"/>
      <c r="B1018" s="331"/>
      <c r="C1018" s="332" t="s">
        <v>1741</v>
      </c>
      <c r="D1018" s="333" t="s">
        <v>1742</v>
      </c>
      <c r="E1018" s="232"/>
      <c r="F1018" s="334" t="s">
        <v>36</v>
      </c>
      <c r="G1018" s="24">
        <v>1303</v>
      </c>
      <c r="H1018" s="200">
        <f t="shared" si="42"/>
        <v>0</v>
      </c>
      <c r="I1018" s="983" t="s">
        <v>119</v>
      </c>
    </row>
    <row r="1019" spans="1:9" s="27" customFormat="1" outlineLevel="1" x14ac:dyDescent="0.2">
      <c r="A1019" s="28"/>
      <c r="B1019" s="331"/>
      <c r="C1019" s="332" t="s">
        <v>1743</v>
      </c>
      <c r="D1019" s="231" t="s">
        <v>1744</v>
      </c>
      <c r="E1019" s="232"/>
      <c r="F1019" s="334" t="s">
        <v>36</v>
      </c>
      <c r="G1019" s="24">
        <v>327</v>
      </c>
      <c r="H1019" s="200">
        <f t="shared" si="42"/>
        <v>0</v>
      </c>
      <c r="I1019" s="983" t="s">
        <v>119</v>
      </c>
    </row>
    <row r="1020" spans="1:9" s="27" customFormat="1" ht="13.5" outlineLevel="1" thickBot="1" x14ac:dyDescent="0.25">
      <c r="A1020" s="28"/>
      <c r="B1020" s="331"/>
      <c r="C1020" s="332"/>
      <c r="D1020" s="231"/>
      <c r="E1020" s="232"/>
      <c r="F1020" s="334"/>
      <c r="G1020" s="335"/>
      <c r="H1020" s="200">
        <f t="shared" si="42"/>
        <v>0</v>
      </c>
      <c r="I1020" s="234"/>
    </row>
    <row r="1021" spans="1:9" s="27" customFormat="1" ht="13.5" outlineLevel="1" thickBot="1" x14ac:dyDescent="0.25">
      <c r="A1021" s="28"/>
      <c r="B1021" s="1005"/>
      <c r="C1021" s="323"/>
      <c r="D1021" s="324" t="s">
        <v>1745</v>
      </c>
      <c r="E1021" s="219"/>
      <c r="F1021" s="325"/>
      <c r="G1021" s="221"/>
      <c r="H1021" s="222"/>
      <c r="I1021" s="326"/>
    </row>
    <row r="1022" spans="1:9" s="27" customFormat="1" ht="13.5" outlineLevel="1" thickBot="1" x14ac:dyDescent="0.25">
      <c r="A1022" s="28"/>
      <c r="B1022" s="1022"/>
      <c r="C1022" s="336" t="s">
        <v>1746</v>
      </c>
      <c r="D1022" s="337" t="s">
        <v>1747</v>
      </c>
      <c r="E1022" s="226"/>
      <c r="F1022" s="338" t="s">
        <v>36</v>
      </c>
      <c r="G1022" s="63">
        <v>190</v>
      </c>
      <c r="H1022" s="58">
        <f t="shared" si="42"/>
        <v>0</v>
      </c>
      <c r="I1022" s="983" t="s">
        <v>119</v>
      </c>
    </row>
    <row r="1023" spans="1:9" s="27" customFormat="1" ht="13.5" outlineLevel="1" thickBot="1" x14ac:dyDescent="0.25">
      <c r="A1023" s="28"/>
      <c r="B1023" s="1022"/>
      <c r="C1023" s="339" t="s">
        <v>1748</v>
      </c>
      <c r="D1023" s="340" t="s">
        <v>1749</v>
      </c>
      <c r="E1023" s="232"/>
      <c r="F1023" s="334" t="s">
        <v>36</v>
      </c>
      <c r="G1023" s="63">
        <v>380</v>
      </c>
      <c r="H1023" s="200">
        <f t="shared" si="42"/>
        <v>0</v>
      </c>
      <c r="I1023" s="983" t="s">
        <v>119</v>
      </c>
    </row>
    <row r="1024" spans="1:9" s="27" customFormat="1" ht="13.5" outlineLevel="1" thickBot="1" x14ac:dyDescent="0.25">
      <c r="A1024" s="28"/>
      <c r="B1024" s="1022"/>
      <c r="C1024" s="339" t="s">
        <v>1750</v>
      </c>
      <c r="D1024" s="84" t="s">
        <v>1751</v>
      </c>
      <c r="E1024" s="232"/>
      <c r="F1024" s="334" t="s">
        <v>36</v>
      </c>
      <c r="G1024" s="63">
        <v>96</v>
      </c>
      <c r="H1024" s="200">
        <f t="shared" si="42"/>
        <v>0</v>
      </c>
      <c r="I1024" s="983" t="s">
        <v>119</v>
      </c>
    </row>
    <row r="1025" spans="1:9" s="27" customFormat="1" ht="13.5" outlineLevel="1" thickBot="1" x14ac:dyDescent="0.25">
      <c r="A1025" s="28"/>
      <c r="B1025" s="1022"/>
      <c r="C1025" s="339" t="s">
        <v>1752</v>
      </c>
      <c r="D1025" s="340" t="s">
        <v>1753</v>
      </c>
      <c r="E1025" s="232"/>
      <c r="F1025" s="334" t="s">
        <v>36</v>
      </c>
      <c r="G1025" s="24">
        <v>190</v>
      </c>
      <c r="H1025" s="200">
        <f t="shared" si="42"/>
        <v>0</v>
      </c>
      <c r="I1025" s="983" t="s">
        <v>119</v>
      </c>
    </row>
    <row r="1026" spans="1:9" s="27" customFormat="1" ht="13.5" outlineLevel="1" thickBot="1" x14ac:dyDescent="0.25">
      <c r="A1026" s="28"/>
      <c r="B1026" s="1022"/>
      <c r="C1026" s="339" t="s">
        <v>1754</v>
      </c>
      <c r="D1026" s="340" t="s">
        <v>1755</v>
      </c>
      <c r="E1026" s="232"/>
      <c r="F1026" s="334" t="s">
        <v>36</v>
      </c>
      <c r="G1026" s="24">
        <v>380</v>
      </c>
      <c r="H1026" s="200">
        <f t="shared" si="42"/>
        <v>0</v>
      </c>
      <c r="I1026" s="983" t="s">
        <v>119</v>
      </c>
    </row>
    <row r="1027" spans="1:9" s="27" customFormat="1" ht="13.5" outlineLevel="1" thickBot="1" x14ac:dyDescent="0.25">
      <c r="A1027" s="28"/>
      <c r="B1027" s="1022"/>
      <c r="C1027" s="339" t="s">
        <v>1756</v>
      </c>
      <c r="D1027" s="84" t="s">
        <v>1757</v>
      </c>
      <c r="E1027" s="232"/>
      <c r="F1027" s="334" t="s">
        <v>36</v>
      </c>
      <c r="G1027" s="24">
        <v>96</v>
      </c>
      <c r="H1027" s="200">
        <f t="shared" si="42"/>
        <v>0</v>
      </c>
      <c r="I1027" s="983" t="s">
        <v>119</v>
      </c>
    </row>
    <row r="1028" spans="1:9" s="27" customFormat="1" ht="13.5" outlineLevel="1" thickBot="1" x14ac:dyDescent="0.25">
      <c r="A1028" s="28"/>
      <c r="B1028" s="1022"/>
      <c r="C1028" s="339" t="s">
        <v>1758</v>
      </c>
      <c r="D1028" s="340" t="s">
        <v>1704</v>
      </c>
      <c r="E1028" s="232"/>
      <c r="F1028" s="334" t="s">
        <v>36</v>
      </c>
      <c r="G1028" s="24">
        <v>267</v>
      </c>
      <c r="H1028" s="200">
        <f t="shared" si="42"/>
        <v>0</v>
      </c>
      <c r="I1028" s="983" t="s">
        <v>119</v>
      </c>
    </row>
    <row r="1029" spans="1:9" s="27" customFormat="1" ht="13.5" outlineLevel="1" thickBot="1" x14ac:dyDescent="0.25">
      <c r="A1029" s="28"/>
      <c r="B1029" s="1022"/>
      <c r="C1029" s="339" t="s">
        <v>1759</v>
      </c>
      <c r="D1029" s="340" t="s">
        <v>1706</v>
      </c>
      <c r="E1029" s="232"/>
      <c r="F1029" s="334" t="s">
        <v>36</v>
      </c>
      <c r="G1029" s="24">
        <v>534</v>
      </c>
      <c r="H1029" s="200">
        <f t="shared" si="42"/>
        <v>0</v>
      </c>
      <c r="I1029" s="983" t="s">
        <v>119</v>
      </c>
    </row>
    <row r="1030" spans="1:9" s="27" customFormat="1" ht="13.5" outlineLevel="1" thickBot="1" x14ac:dyDescent="0.25">
      <c r="A1030" s="28"/>
      <c r="B1030" s="1022"/>
      <c r="C1030" s="339" t="s">
        <v>1760</v>
      </c>
      <c r="D1030" s="84" t="s">
        <v>1708</v>
      </c>
      <c r="E1030" s="232"/>
      <c r="F1030" s="334" t="s">
        <v>36</v>
      </c>
      <c r="G1030" s="24">
        <v>135</v>
      </c>
      <c r="H1030" s="200">
        <f t="shared" si="42"/>
        <v>0</v>
      </c>
      <c r="I1030" s="983" t="s">
        <v>119</v>
      </c>
    </row>
    <row r="1031" spans="1:9" s="27" customFormat="1" ht="13.5" outlineLevel="1" thickBot="1" x14ac:dyDescent="0.25">
      <c r="A1031" s="28"/>
      <c r="B1031" s="1022"/>
      <c r="C1031" s="339" t="s">
        <v>1761</v>
      </c>
      <c r="D1031" s="340" t="s">
        <v>1762</v>
      </c>
      <c r="E1031" s="232"/>
      <c r="F1031" s="334" t="s">
        <v>36</v>
      </c>
      <c r="G1031" s="24">
        <v>211</v>
      </c>
      <c r="H1031" s="200">
        <f t="shared" si="42"/>
        <v>0</v>
      </c>
      <c r="I1031" s="983" t="s">
        <v>119</v>
      </c>
    </row>
    <row r="1032" spans="1:9" s="27" customFormat="1" ht="13.5" outlineLevel="1" thickBot="1" x14ac:dyDescent="0.25">
      <c r="A1032" s="28"/>
      <c r="B1032" s="1022"/>
      <c r="C1032" s="339" t="s">
        <v>1763</v>
      </c>
      <c r="D1032" s="340" t="s">
        <v>1764</v>
      </c>
      <c r="E1032" s="232"/>
      <c r="F1032" s="334" t="s">
        <v>36</v>
      </c>
      <c r="G1032" s="24">
        <v>420</v>
      </c>
      <c r="H1032" s="200">
        <f t="shared" si="42"/>
        <v>0</v>
      </c>
      <c r="I1032" s="983" t="s">
        <v>119</v>
      </c>
    </row>
    <row r="1033" spans="1:9" s="27" customFormat="1" ht="13.5" outlineLevel="1" thickBot="1" x14ac:dyDescent="0.25">
      <c r="A1033" s="28"/>
      <c r="B1033" s="1022"/>
      <c r="C1033" s="339" t="s">
        <v>1765</v>
      </c>
      <c r="D1033" s="84" t="s">
        <v>1766</v>
      </c>
      <c r="E1033" s="232"/>
      <c r="F1033" s="334" t="s">
        <v>36</v>
      </c>
      <c r="G1033" s="24">
        <v>126</v>
      </c>
      <c r="H1033" s="200">
        <f t="shared" si="42"/>
        <v>0</v>
      </c>
      <c r="I1033" s="983" t="s">
        <v>119</v>
      </c>
    </row>
    <row r="1034" spans="1:9" s="27" customFormat="1" ht="13.5" outlineLevel="1" thickBot="1" x14ac:dyDescent="0.25">
      <c r="A1034" s="28"/>
      <c r="B1034" s="1022"/>
      <c r="C1034" s="339" t="s">
        <v>1767</v>
      </c>
      <c r="D1034" s="340" t="s">
        <v>1716</v>
      </c>
      <c r="E1034" s="232"/>
      <c r="F1034" s="334" t="s">
        <v>36</v>
      </c>
      <c r="G1034" s="24">
        <v>263</v>
      </c>
      <c r="H1034" s="200">
        <f t="shared" si="42"/>
        <v>0</v>
      </c>
      <c r="I1034" s="983" t="s">
        <v>119</v>
      </c>
    </row>
    <row r="1035" spans="1:9" s="27" customFormat="1" ht="13.5" outlineLevel="1" thickBot="1" x14ac:dyDescent="0.25">
      <c r="A1035" s="28"/>
      <c r="B1035" s="1022"/>
      <c r="C1035" s="339" t="s">
        <v>1768</v>
      </c>
      <c r="D1035" s="340" t="s">
        <v>1769</v>
      </c>
      <c r="E1035" s="232"/>
      <c r="F1035" s="334" t="s">
        <v>36</v>
      </c>
      <c r="G1035" s="24">
        <v>515</v>
      </c>
      <c r="H1035" s="200">
        <f t="shared" si="42"/>
        <v>0</v>
      </c>
      <c r="I1035" s="983" t="s">
        <v>119</v>
      </c>
    </row>
    <row r="1036" spans="1:9" s="27" customFormat="1" ht="13.5" outlineLevel="1" thickBot="1" x14ac:dyDescent="0.25">
      <c r="A1036" s="28"/>
      <c r="B1036" s="1022"/>
      <c r="C1036" s="339" t="s">
        <v>1770</v>
      </c>
      <c r="D1036" s="84" t="s">
        <v>1720</v>
      </c>
      <c r="E1036" s="232"/>
      <c r="F1036" s="334" t="s">
        <v>36</v>
      </c>
      <c r="G1036" s="24">
        <v>132</v>
      </c>
      <c r="H1036" s="200">
        <f t="shared" si="42"/>
        <v>0</v>
      </c>
      <c r="I1036" s="983" t="s">
        <v>119</v>
      </c>
    </row>
    <row r="1037" spans="1:9" s="27" customFormat="1" ht="13.5" outlineLevel="1" thickBot="1" x14ac:dyDescent="0.25">
      <c r="A1037" s="28"/>
      <c r="B1037" s="1022"/>
      <c r="C1037" s="339" t="s">
        <v>1771</v>
      </c>
      <c r="D1037" s="340" t="s">
        <v>1722</v>
      </c>
      <c r="E1037" s="232"/>
      <c r="F1037" s="334" t="s">
        <v>36</v>
      </c>
      <c r="G1037" s="24">
        <v>272</v>
      </c>
      <c r="H1037" s="200">
        <f t="shared" si="42"/>
        <v>0</v>
      </c>
      <c r="I1037" s="983" t="s">
        <v>119</v>
      </c>
    </row>
    <row r="1038" spans="1:9" s="27" customFormat="1" ht="13.5" outlineLevel="1" thickBot="1" x14ac:dyDescent="0.25">
      <c r="A1038" s="28"/>
      <c r="B1038" s="1022"/>
      <c r="C1038" s="339" t="s">
        <v>1772</v>
      </c>
      <c r="D1038" s="340" t="s">
        <v>1724</v>
      </c>
      <c r="E1038" s="232"/>
      <c r="F1038" s="334" t="s">
        <v>36</v>
      </c>
      <c r="G1038" s="63">
        <v>519</v>
      </c>
      <c r="H1038" s="200">
        <f t="shared" si="42"/>
        <v>0</v>
      </c>
      <c r="I1038" s="983" t="s">
        <v>119</v>
      </c>
    </row>
    <row r="1039" spans="1:9" s="27" customFormat="1" ht="13.5" outlineLevel="1" thickBot="1" x14ac:dyDescent="0.25">
      <c r="A1039" s="28"/>
      <c r="B1039" s="1022"/>
      <c r="C1039" s="339" t="s">
        <v>1773</v>
      </c>
      <c r="D1039" s="84" t="s">
        <v>1726</v>
      </c>
      <c r="E1039" s="232"/>
      <c r="F1039" s="334" t="s">
        <v>36</v>
      </c>
      <c r="G1039" s="24">
        <v>136</v>
      </c>
      <c r="H1039" s="200">
        <f t="shared" si="42"/>
        <v>0</v>
      </c>
      <c r="I1039" s="983" t="s">
        <v>119</v>
      </c>
    </row>
    <row r="1040" spans="1:9" s="27" customFormat="1" ht="13.5" outlineLevel="1" thickBot="1" x14ac:dyDescent="0.25">
      <c r="A1040" s="28"/>
      <c r="B1040" s="1022"/>
      <c r="C1040" s="339" t="s">
        <v>1774</v>
      </c>
      <c r="D1040" s="340" t="s">
        <v>1775</v>
      </c>
      <c r="E1040" s="232"/>
      <c r="F1040" s="334" t="s">
        <v>36</v>
      </c>
      <c r="G1040" s="24">
        <v>436</v>
      </c>
      <c r="H1040" s="200">
        <f t="shared" si="42"/>
        <v>0</v>
      </c>
      <c r="I1040" s="983" t="s">
        <v>119</v>
      </c>
    </row>
    <row r="1041" spans="1:9" s="27" customFormat="1" ht="13.5" outlineLevel="1" thickBot="1" x14ac:dyDescent="0.25">
      <c r="A1041" s="28"/>
      <c r="B1041" s="1022"/>
      <c r="C1041" s="339" t="s">
        <v>1776</v>
      </c>
      <c r="D1041" s="340" t="s">
        <v>1730</v>
      </c>
      <c r="E1041" s="232"/>
      <c r="F1041" s="334" t="s">
        <v>36</v>
      </c>
      <c r="G1041" s="24">
        <v>872</v>
      </c>
      <c r="H1041" s="200">
        <f t="shared" si="42"/>
        <v>0</v>
      </c>
      <c r="I1041" s="983" t="s">
        <v>119</v>
      </c>
    </row>
    <row r="1042" spans="1:9" s="27" customFormat="1" ht="13.5" outlineLevel="1" thickBot="1" x14ac:dyDescent="0.25">
      <c r="A1042" s="28"/>
      <c r="B1042" s="1022"/>
      <c r="C1042" s="339" t="s">
        <v>1777</v>
      </c>
      <c r="D1042" s="84" t="s">
        <v>1778</v>
      </c>
      <c r="E1042" s="232"/>
      <c r="F1042" s="334" t="s">
        <v>36</v>
      </c>
      <c r="G1042" s="24">
        <v>219</v>
      </c>
      <c r="H1042" s="200">
        <f t="shared" si="42"/>
        <v>0</v>
      </c>
      <c r="I1042" s="983" t="s">
        <v>119</v>
      </c>
    </row>
    <row r="1043" spans="1:9" s="27" customFormat="1" ht="13.5" outlineLevel="1" thickBot="1" x14ac:dyDescent="0.25">
      <c r="A1043" s="28"/>
      <c r="B1043" s="1022"/>
      <c r="C1043" s="339" t="s">
        <v>1779</v>
      </c>
      <c r="D1043" s="340" t="s">
        <v>1734</v>
      </c>
      <c r="E1043" s="232"/>
      <c r="F1043" s="334" t="s">
        <v>36</v>
      </c>
      <c r="G1043" s="24">
        <v>949</v>
      </c>
      <c r="H1043" s="200">
        <f>B1043*G1043</f>
        <v>0</v>
      </c>
      <c r="I1043" s="983" t="s">
        <v>119</v>
      </c>
    </row>
    <row r="1044" spans="1:9" s="27" customFormat="1" ht="13.5" outlineLevel="1" thickBot="1" x14ac:dyDescent="0.25">
      <c r="A1044" s="28"/>
      <c r="B1044" s="1022"/>
      <c r="C1044" s="339" t="s">
        <v>1780</v>
      </c>
      <c r="D1044" s="340" t="s">
        <v>1736</v>
      </c>
      <c r="E1044" s="232"/>
      <c r="F1044" s="334" t="s">
        <v>36</v>
      </c>
      <c r="G1044" s="24">
        <v>1900</v>
      </c>
      <c r="H1044" s="200">
        <f>B1044*G1044</f>
        <v>0</v>
      </c>
      <c r="I1044" s="983" t="s">
        <v>119</v>
      </c>
    </row>
    <row r="1045" spans="1:9" s="27" customFormat="1" ht="13.5" outlineLevel="1" thickBot="1" x14ac:dyDescent="0.25">
      <c r="A1045" s="28"/>
      <c r="B1045" s="1022"/>
      <c r="C1045" s="339" t="s">
        <v>1781</v>
      </c>
      <c r="D1045" s="84" t="s">
        <v>1782</v>
      </c>
      <c r="E1045" s="232"/>
      <c r="F1045" s="334" t="s">
        <v>36</v>
      </c>
      <c r="G1045" s="24">
        <v>477</v>
      </c>
      <c r="H1045" s="200">
        <f>B1045*G1045</f>
        <v>0</v>
      </c>
      <c r="I1045" s="983" t="s">
        <v>119</v>
      </c>
    </row>
    <row r="1046" spans="1:9" s="27" customFormat="1" ht="13.5" outlineLevel="1" thickBot="1" x14ac:dyDescent="0.25">
      <c r="A1046" s="28"/>
      <c r="B1046" s="1022"/>
      <c r="C1046" s="339" t="s">
        <v>1783</v>
      </c>
      <c r="D1046" s="340" t="s">
        <v>1784</v>
      </c>
      <c r="E1046" s="232"/>
      <c r="F1046" s="334" t="s">
        <v>36</v>
      </c>
      <c r="G1046" s="24">
        <v>788</v>
      </c>
      <c r="H1046" s="200">
        <f t="shared" si="42"/>
        <v>0</v>
      </c>
      <c r="I1046" s="983" t="s">
        <v>119</v>
      </c>
    </row>
    <row r="1047" spans="1:9" s="27" customFormat="1" ht="13.5" outlineLevel="1" thickBot="1" x14ac:dyDescent="0.25">
      <c r="A1047" s="28"/>
      <c r="B1047" s="1022"/>
      <c r="C1047" s="339" t="s">
        <v>1785</v>
      </c>
      <c r="D1047" s="340" t="s">
        <v>1742</v>
      </c>
      <c r="E1047" s="232"/>
      <c r="F1047" s="334" t="s">
        <v>36</v>
      </c>
      <c r="G1047" s="24">
        <v>1575</v>
      </c>
      <c r="H1047" s="200">
        <f t="shared" si="42"/>
        <v>0</v>
      </c>
      <c r="I1047" s="983" t="s">
        <v>119</v>
      </c>
    </row>
    <row r="1048" spans="1:9" s="27" customFormat="1" ht="13.5" outlineLevel="1" thickBot="1" x14ac:dyDescent="0.25">
      <c r="A1048" s="28"/>
      <c r="B1048" s="1022"/>
      <c r="C1048" s="339" t="s">
        <v>1786</v>
      </c>
      <c r="D1048" s="84" t="s">
        <v>1744</v>
      </c>
      <c r="E1048" s="232"/>
      <c r="F1048" s="334" t="s">
        <v>36</v>
      </c>
      <c r="G1048" s="24">
        <v>394</v>
      </c>
      <c r="H1048" s="200">
        <f t="shared" si="42"/>
        <v>0</v>
      </c>
      <c r="I1048" s="983" t="s">
        <v>119</v>
      </c>
    </row>
    <row r="1049" spans="1:9" s="27" customFormat="1" ht="13.5" outlineLevel="1" thickBot="1" x14ac:dyDescent="0.25">
      <c r="A1049" s="28"/>
      <c r="B1049" s="1023"/>
      <c r="C1049" s="341"/>
      <c r="D1049" s="342"/>
      <c r="E1049" s="343"/>
      <c r="F1049" s="344"/>
      <c r="G1049" s="345"/>
      <c r="H1049" s="216">
        <f t="shared" si="42"/>
        <v>0</v>
      </c>
      <c r="I1049" s="269"/>
    </row>
    <row r="1050" spans="1:9" s="54" customFormat="1" ht="15" customHeight="1" outlineLevel="1" thickBot="1" x14ac:dyDescent="0.25">
      <c r="A1050" s="270"/>
      <c r="B1050" s="979"/>
      <c r="C1050" s="1316" t="s">
        <v>1787</v>
      </c>
      <c r="D1050" s="1317"/>
      <c r="E1050" s="292" t="s">
        <v>563</v>
      </c>
      <c r="F1050" s="51"/>
      <c r="G1050" s="52"/>
      <c r="H1050" s="52"/>
      <c r="I1050" s="980"/>
    </row>
    <row r="1051" spans="1:9" s="54" customFormat="1" ht="15" customHeight="1" outlineLevel="1" x14ac:dyDescent="0.2">
      <c r="A1051" s="19">
        <f>SUM(B1051,B1054,B1059,B1063,B1066)</f>
        <v>0</v>
      </c>
      <c r="B1051" s="1015"/>
      <c r="C1051" s="20" t="s">
        <v>1788</v>
      </c>
      <c r="D1051" s="346" t="s">
        <v>1789</v>
      </c>
      <c r="E1051" s="347"/>
      <c r="F1051" s="348" t="s">
        <v>132</v>
      </c>
      <c r="G1051" s="24">
        <v>201</v>
      </c>
      <c r="H1051" s="58">
        <f t="shared" ref="H1051:H1061" si="43">B1051*G1051</f>
        <v>0</v>
      </c>
      <c r="I1051" s="999" t="s">
        <v>119</v>
      </c>
    </row>
    <row r="1052" spans="1:9" s="27" customFormat="1" ht="15" customHeight="1" outlineLevel="1" x14ac:dyDescent="0.2">
      <c r="A1052" s="19">
        <f>SUM(B1052:B1053,B1057:B1058,B1064,B1065,B1069,B1070)</f>
        <v>0</v>
      </c>
      <c r="B1052" s="1015"/>
      <c r="C1052" s="29" t="s">
        <v>1790</v>
      </c>
      <c r="D1052" s="294" t="s">
        <v>1791</v>
      </c>
      <c r="E1052" s="75"/>
      <c r="F1052" s="32" t="s">
        <v>132</v>
      </c>
      <c r="G1052" s="24">
        <v>135</v>
      </c>
      <c r="H1052" s="58">
        <f t="shared" si="43"/>
        <v>0</v>
      </c>
      <c r="I1052" s="975" t="s">
        <v>119</v>
      </c>
    </row>
    <row r="1053" spans="1:9" s="27" customFormat="1" ht="15" customHeight="1" outlineLevel="1" x14ac:dyDescent="0.2">
      <c r="A1053" s="28"/>
      <c r="B1053" s="1015"/>
      <c r="C1053" s="29" t="s">
        <v>1792</v>
      </c>
      <c r="D1053" s="294" t="s">
        <v>1793</v>
      </c>
      <c r="E1053" s="75"/>
      <c r="F1053" s="76" t="s">
        <v>132</v>
      </c>
      <c r="G1053" s="24">
        <v>135</v>
      </c>
      <c r="H1053" s="58">
        <f t="shared" si="43"/>
        <v>0</v>
      </c>
      <c r="I1053" s="975" t="s">
        <v>119</v>
      </c>
    </row>
    <row r="1054" spans="1:9" s="27" customFormat="1" ht="15" customHeight="1" outlineLevel="1" x14ac:dyDescent="0.2">
      <c r="A1054" s="28"/>
      <c r="B1054" s="1015"/>
      <c r="C1054" s="29" t="s">
        <v>1794</v>
      </c>
      <c r="D1054" s="294" t="s">
        <v>1795</v>
      </c>
      <c r="E1054" s="349"/>
      <c r="F1054" s="32" t="s">
        <v>132</v>
      </c>
      <c r="G1054" s="24">
        <v>201</v>
      </c>
      <c r="H1054" s="58">
        <f t="shared" si="43"/>
        <v>0</v>
      </c>
      <c r="I1054" s="975" t="s">
        <v>119</v>
      </c>
    </row>
    <row r="1055" spans="1:9" s="27" customFormat="1" ht="15" customHeight="1" outlineLevel="1" x14ac:dyDescent="0.2">
      <c r="A1055" s="28"/>
      <c r="B1055" s="974"/>
      <c r="C1055" s="29" t="s">
        <v>1796</v>
      </c>
      <c r="D1055" s="167" t="s">
        <v>1797</v>
      </c>
      <c r="E1055" s="65"/>
      <c r="F1055" s="32" t="s">
        <v>132</v>
      </c>
      <c r="G1055" s="63">
        <v>75</v>
      </c>
      <c r="H1055" s="58">
        <f t="shared" si="43"/>
        <v>0</v>
      </c>
      <c r="I1055" s="975" t="s">
        <v>119</v>
      </c>
    </row>
    <row r="1056" spans="1:9" s="27" customFormat="1" ht="15" customHeight="1" outlineLevel="1" x14ac:dyDescent="0.2">
      <c r="A1056" s="28"/>
      <c r="B1056" s="974"/>
      <c r="C1056" s="29" t="s">
        <v>1798</v>
      </c>
      <c r="D1056" s="167" t="s">
        <v>1799</v>
      </c>
      <c r="E1056" s="65"/>
      <c r="F1056" s="32" t="s">
        <v>132</v>
      </c>
      <c r="G1056" s="24">
        <v>103</v>
      </c>
      <c r="H1056" s="58">
        <f t="shared" si="43"/>
        <v>0</v>
      </c>
      <c r="I1056" s="975" t="s">
        <v>119</v>
      </c>
    </row>
    <row r="1057" spans="1:9" s="27" customFormat="1" ht="15" customHeight="1" outlineLevel="1" x14ac:dyDescent="0.2">
      <c r="A1057" s="28"/>
      <c r="B1057" s="974"/>
      <c r="C1057" s="29" t="s">
        <v>1800</v>
      </c>
      <c r="D1057" s="350" t="s">
        <v>1801</v>
      </c>
      <c r="E1057" s="75"/>
      <c r="F1057" s="76" t="s">
        <v>132</v>
      </c>
      <c r="G1057" s="24">
        <v>204</v>
      </c>
      <c r="H1057" s="58">
        <f t="shared" si="43"/>
        <v>0</v>
      </c>
      <c r="I1057" s="975" t="s">
        <v>119</v>
      </c>
    </row>
    <row r="1058" spans="1:9" s="27" customFormat="1" ht="15" customHeight="1" outlineLevel="1" x14ac:dyDescent="0.2">
      <c r="A1058" s="28"/>
      <c r="B1058" s="974"/>
      <c r="C1058" s="29" t="s">
        <v>1802</v>
      </c>
      <c r="D1058" s="350" t="s">
        <v>1803</v>
      </c>
      <c r="E1058" s="75"/>
      <c r="F1058" s="76" t="s">
        <v>132</v>
      </c>
      <c r="G1058" s="24">
        <v>204</v>
      </c>
      <c r="H1058" s="58">
        <f t="shared" si="43"/>
        <v>0</v>
      </c>
      <c r="I1058" s="975" t="s">
        <v>119</v>
      </c>
    </row>
    <row r="1059" spans="1:9" s="27" customFormat="1" ht="15" customHeight="1" outlineLevel="1" x14ac:dyDescent="0.2">
      <c r="A1059" s="28"/>
      <c r="B1059" s="1015"/>
      <c r="C1059" s="44" t="s">
        <v>1804</v>
      </c>
      <c r="D1059" s="351" t="s">
        <v>1805</v>
      </c>
      <c r="E1059" s="349"/>
      <c r="F1059" s="76" t="s">
        <v>132</v>
      </c>
      <c r="G1059" s="24">
        <v>201</v>
      </c>
      <c r="H1059" s="58">
        <f t="shared" si="43"/>
        <v>0</v>
      </c>
      <c r="I1059" s="975" t="s">
        <v>119</v>
      </c>
    </row>
    <row r="1060" spans="1:9" s="27" customFormat="1" ht="15" customHeight="1" outlineLevel="1" x14ac:dyDescent="0.2">
      <c r="A1060" s="28"/>
      <c r="B1060" s="974"/>
      <c r="C1060" s="44" t="s">
        <v>1806</v>
      </c>
      <c r="D1060" s="351" t="s">
        <v>1807</v>
      </c>
      <c r="E1060" s="65"/>
      <c r="F1060" s="76" t="s">
        <v>132</v>
      </c>
      <c r="G1060" s="24">
        <v>255</v>
      </c>
      <c r="H1060" s="58">
        <f t="shared" si="43"/>
        <v>0</v>
      </c>
      <c r="I1060" s="976" t="s">
        <v>119</v>
      </c>
    </row>
    <row r="1061" spans="1:9" s="27" customFormat="1" ht="15" customHeight="1" outlineLevel="1" thickBot="1" x14ac:dyDescent="0.25">
      <c r="A1061" s="28"/>
      <c r="B1061" s="984"/>
      <c r="C1061" s="311"/>
      <c r="D1061" s="352"/>
      <c r="E1061" s="181"/>
      <c r="F1061" s="353"/>
      <c r="G1061" s="268"/>
      <c r="H1061" s="58">
        <f t="shared" si="43"/>
        <v>0</v>
      </c>
      <c r="I1061" s="978"/>
    </row>
    <row r="1062" spans="1:9" s="54" customFormat="1" ht="15" customHeight="1" outlineLevel="1" thickBot="1" x14ac:dyDescent="0.25">
      <c r="A1062" s="19"/>
      <c r="B1062" s="970"/>
      <c r="C1062" s="1318" t="s">
        <v>1808</v>
      </c>
      <c r="D1062" s="1319"/>
      <c r="E1062" s="930" t="s">
        <v>563</v>
      </c>
      <c r="F1062" s="354"/>
      <c r="G1062" s="52"/>
      <c r="H1062" s="52"/>
      <c r="I1062" s="355"/>
    </row>
    <row r="1063" spans="1:9" s="27" customFormat="1" ht="15" customHeight="1" outlineLevel="1" x14ac:dyDescent="0.2">
      <c r="A1063" s="28"/>
      <c r="B1063" s="1015"/>
      <c r="C1063" s="20" t="s">
        <v>1809</v>
      </c>
      <c r="D1063" s="356" t="s">
        <v>1810</v>
      </c>
      <c r="E1063" s="357"/>
      <c r="F1063" s="211" t="s">
        <v>36</v>
      </c>
      <c r="G1063" s="24">
        <v>101</v>
      </c>
      <c r="H1063" s="58">
        <f t="shared" ref="H1063:H1071" si="44">B1063*G1063</f>
        <v>0</v>
      </c>
      <c r="I1063" s="972" t="s">
        <v>119</v>
      </c>
    </row>
    <row r="1064" spans="1:9" s="27" customFormat="1" ht="15" customHeight="1" outlineLevel="1" x14ac:dyDescent="0.2">
      <c r="A1064" s="28"/>
      <c r="B1064" s="982"/>
      <c r="C1064" s="358" t="s">
        <v>1811</v>
      </c>
      <c r="D1064" s="245" t="s">
        <v>1812</v>
      </c>
      <c r="E1064" s="359"/>
      <c r="F1064" s="170" t="s">
        <v>36</v>
      </c>
      <c r="G1064" s="24">
        <v>68</v>
      </c>
      <c r="H1064" s="58">
        <f t="shared" si="44"/>
        <v>0</v>
      </c>
      <c r="I1064" s="975" t="s">
        <v>119</v>
      </c>
    </row>
    <row r="1065" spans="1:9" s="27" customFormat="1" ht="15" customHeight="1" outlineLevel="1" x14ac:dyDescent="0.2">
      <c r="A1065" s="28"/>
      <c r="B1065" s="974"/>
      <c r="C1065" s="358" t="s">
        <v>1813</v>
      </c>
      <c r="D1065" s="245" t="s">
        <v>1814</v>
      </c>
      <c r="E1065" s="359"/>
      <c r="F1065" s="360" t="s">
        <v>36</v>
      </c>
      <c r="G1065" s="24">
        <v>68</v>
      </c>
      <c r="H1065" s="58">
        <f t="shared" si="44"/>
        <v>0</v>
      </c>
      <c r="I1065" s="975" t="s">
        <v>119</v>
      </c>
    </row>
    <row r="1066" spans="1:9" s="27" customFormat="1" ht="15" customHeight="1" outlineLevel="1" x14ac:dyDescent="0.2">
      <c r="A1066" s="28"/>
      <c r="B1066" s="1015"/>
      <c r="C1066" s="358" t="s">
        <v>1815</v>
      </c>
      <c r="D1066" s="295" t="s">
        <v>1816</v>
      </c>
      <c r="E1066" s="359"/>
      <c r="F1066" s="360" t="s">
        <v>36</v>
      </c>
      <c r="G1066" s="24">
        <v>101</v>
      </c>
      <c r="H1066" s="58">
        <f t="shared" si="44"/>
        <v>0</v>
      </c>
      <c r="I1066" s="975" t="s">
        <v>119</v>
      </c>
    </row>
    <row r="1067" spans="1:9" s="27" customFormat="1" ht="15" customHeight="1" outlineLevel="1" x14ac:dyDescent="0.2">
      <c r="A1067" s="28"/>
      <c r="B1067" s="974"/>
      <c r="C1067" s="29" t="s">
        <v>1817</v>
      </c>
      <c r="D1067" s="245" t="s">
        <v>1797</v>
      </c>
      <c r="E1067" s="359"/>
      <c r="F1067" s="170" t="s">
        <v>36</v>
      </c>
      <c r="G1067" s="63">
        <v>38</v>
      </c>
      <c r="H1067" s="58">
        <f t="shared" si="44"/>
        <v>0</v>
      </c>
      <c r="I1067" s="975" t="s">
        <v>119</v>
      </c>
    </row>
    <row r="1068" spans="1:9" s="27" customFormat="1" ht="15" customHeight="1" outlineLevel="1" x14ac:dyDescent="0.2">
      <c r="A1068" s="28"/>
      <c r="B1068" s="974"/>
      <c r="C1068" s="29" t="s">
        <v>1818</v>
      </c>
      <c r="D1068" s="245" t="s">
        <v>1799</v>
      </c>
      <c r="E1068" s="359"/>
      <c r="F1068" s="170" t="s">
        <v>36</v>
      </c>
      <c r="G1068" s="24">
        <v>52</v>
      </c>
      <c r="H1068" s="58">
        <f t="shared" si="44"/>
        <v>0</v>
      </c>
      <c r="I1068" s="975" t="s">
        <v>119</v>
      </c>
    </row>
    <row r="1069" spans="1:9" s="27" customFormat="1" ht="15" customHeight="1" outlineLevel="1" x14ac:dyDescent="0.2">
      <c r="A1069" s="28"/>
      <c r="B1069" s="974"/>
      <c r="C1069" s="29" t="s">
        <v>1819</v>
      </c>
      <c r="D1069" s="361" t="s">
        <v>1820</v>
      </c>
      <c r="E1069" s="80"/>
      <c r="F1069" s="360" t="s">
        <v>36</v>
      </c>
      <c r="G1069" s="24">
        <v>103</v>
      </c>
      <c r="H1069" s="58">
        <f t="shared" si="44"/>
        <v>0</v>
      </c>
      <c r="I1069" s="975" t="s">
        <v>119</v>
      </c>
    </row>
    <row r="1070" spans="1:9" s="27" customFormat="1" ht="15" customHeight="1" outlineLevel="1" x14ac:dyDescent="0.2">
      <c r="A1070" s="28"/>
      <c r="B1070" s="974"/>
      <c r="C1070" s="29" t="s">
        <v>1821</v>
      </c>
      <c r="D1070" s="361" t="s">
        <v>1822</v>
      </c>
      <c r="E1070" s="80"/>
      <c r="F1070" s="170" t="s">
        <v>36</v>
      </c>
      <c r="G1070" s="24">
        <v>103</v>
      </c>
      <c r="H1070" s="58">
        <f t="shared" si="44"/>
        <v>0</v>
      </c>
      <c r="I1070" s="975" t="s">
        <v>119</v>
      </c>
    </row>
    <row r="1071" spans="1:9" s="27" customFormat="1" ht="15" customHeight="1" outlineLevel="1" thickBot="1" x14ac:dyDescent="0.25">
      <c r="A1071" s="28"/>
      <c r="B1071" s="984"/>
      <c r="C1071" s="46"/>
      <c r="D1071" s="72"/>
      <c r="E1071" s="41"/>
      <c r="F1071" s="88"/>
      <c r="G1071" s="89"/>
      <c r="H1071" s="58">
        <f t="shared" si="44"/>
        <v>0</v>
      </c>
      <c r="I1071" s="978"/>
    </row>
    <row r="1072" spans="1:9" s="54" customFormat="1" ht="15" customHeight="1" outlineLevel="1" thickBot="1" x14ac:dyDescent="0.25">
      <c r="A1072" s="19"/>
      <c r="B1072" s="970"/>
      <c r="C1072" s="933" t="s">
        <v>1823</v>
      </c>
      <c r="D1072" s="934"/>
      <c r="E1072" s="117" t="s">
        <v>563</v>
      </c>
      <c r="F1072" s="51"/>
      <c r="G1072" s="52"/>
      <c r="H1072" s="52"/>
      <c r="I1072" s="980"/>
    </row>
    <row r="1073" spans="1:9" s="27" customFormat="1" ht="15" customHeight="1" outlineLevel="1" x14ac:dyDescent="0.2">
      <c r="A1073" s="28"/>
      <c r="B1073" s="1015"/>
      <c r="C1073" s="20" t="s">
        <v>1824</v>
      </c>
      <c r="D1073" s="196" t="s">
        <v>1825</v>
      </c>
      <c r="E1073" s="362"/>
      <c r="F1073" s="363" t="s">
        <v>132</v>
      </c>
      <c r="G1073" s="24">
        <v>111</v>
      </c>
      <c r="H1073" s="58">
        <f t="shared" ref="H1073:H1087" si="45">B1073*G1073</f>
        <v>0</v>
      </c>
      <c r="I1073" s="981" t="s">
        <v>119</v>
      </c>
    </row>
    <row r="1074" spans="1:9" s="27" customFormat="1" ht="15" customHeight="1" outlineLevel="1" x14ac:dyDescent="0.2">
      <c r="A1074" s="28"/>
      <c r="B1074" s="973"/>
      <c r="C1074" s="29" t="s">
        <v>1826</v>
      </c>
      <c r="D1074" s="167" t="s">
        <v>1827</v>
      </c>
      <c r="E1074" s="364"/>
      <c r="F1074" s="38" t="s">
        <v>132</v>
      </c>
      <c r="G1074" s="24">
        <v>65</v>
      </c>
      <c r="H1074" s="58">
        <f t="shared" si="45"/>
        <v>0</v>
      </c>
      <c r="I1074" s="1002" t="s">
        <v>119</v>
      </c>
    </row>
    <row r="1075" spans="1:9" s="27" customFormat="1" ht="15" customHeight="1" outlineLevel="1" x14ac:dyDescent="0.2">
      <c r="A1075" s="28"/>
      <c r="B1075" s="982"/>
      <c r="C1075" s="29" t="s">
        <v>1828</v>
      </c>
      <c r="D1075" s="167" t="s">
        <v>1829</v>
      </c>
      <c r="E1075" s="364"/>
      <c r="F1075" s="38" t="s">
        <v>132</v>
      </c>
      <c r="G1075" s="24">
        <v>65</v>
      </c>
      <c r="H1075" s="58">
        <f t="shared" si="45"/>
        <v>0</v>
      </c>
      <c r="I1075" s="1002" t="s">
        <v>119</v>
      </c>
    </row>
    <row r="1076" spans="1:9" s="27" customFormat="1" ht="15" customHeight="1" outlineLevel="1" x14ac:dyDescent="0.2">
      <c r="A1076" s="28"/>
      <c r="B1076" s="974"/>
      <c r="C1076" s="29" t="s">
        <v>1830</v>
      </c>
      <c r="D1076" s="167" t="s">
        <v>1831</v>
      </c>
      <c r="E1076" s="364"/>
      <c r="F1076" s="38" t="s">
        <v>132</v>
      </c>
      <c r="G1076" s="24">
        <v>44</v>
      </c>
      <c r="H1076" s="58">
        <f t="shared" si="45"/>
        <v>0</v>
      </c>
      <c r="I1076" s="1002" t="s">
        <v>119</v>
      </c>
    </row>
    <row r="1077" spans="1:9" s="27" customFormat="1" ht="15" customHeight="1" outlineLevel="1" x14ac:dyDescent="0.2">
      <c r="A1077" s="28"/>
      <c r="B1077" s="974"/>
      <c r="C1077" s="29" t="s">
        <v>1832</v>
      </c>
      <c r="D1077" s="294" t="s">
        <v>1833</v>
      </c>
      <c r="E1077" s="364"/>
      <c r="F1077" s="38" t="s">
        <v>132</v>
      </c>
      <c r="G1077" s="24">
        <v>35</v>
      </c>
      <c r="H1077" s="58">
        <f t="shared" si="45"/>
        <v>0</v>
      </c>
      <c r="I1077" s="1002" t="s">
        <v>119</v>
      </c>
    </row>
    <row r="1078" spans="1:9" s="27" customFormat="1" ht="15" customHeight="1" outlineLevel="1" x14ac:dyDescent="0.2">
      <c r="A1078" s="28"/>
      <c r="B1078" s="974"/>
      <c r="C1078" s="29" t="s">
        <v>1834</v>
      </c>
      <c r="D1078" s="167" t="s">
        <v>1835</v>
      </c>
      <c r="E1078" s="364"/>
      <c r="F1078" s="38" t="s">
        <v>132</v>
      </c>
      <c r="G1078" s="24">
        <v>35</v>
      </c>
      <c r="H1078" s="58">
        <f t="shared" si="45"/>
        <v>0</v>
      </c>
      <c r="I1078" s="1002" t="s">
        <v>119</v>
      </c>
    </row>
    <row r="1079" spans="1:9" s="27" customFormat="1" ht="15" customHeight="1" outlineLevel="1" x14ac:dyDescent="0.2">
      <c r="A1079" s="28"/>
      <c r="B1079" s="974"/>
      <c r="C1079" s="29" t="s">
        <v>1836</v>
      </c>
      <c r="D1079" s="167" t="s">
        <v>1837</v>
      </c>
      <c r="E1079" s="364"/>
      <c r="F1079" s="38" t="s">
        <v>132</v>
      </c>
      <c r="G1079" s="24">
        <v>349</v>
      </c>
      <c r="H1079" s="58">
        <f t="shared" si="45"/>
        <v>0</v>
      </c>
      <c r="I1079" s="1002" t="s">
        <v>119</v>
      </c>
    </row>
    <row r="1080" spans="1:9" s="27" customFormat="1" ht="15" customHeight="1" outlineLevel="1" x14ac:dyDescent="0.2">
      <c r="A1080" s="28"/>
      <c r="B1080" s="974"/>
      <c r="C1080" s="29" t="s">
        <v>1838</v>
      </c>
      <c r="D1080" s="167" t="s">
        <v>1839</v>
      </c>
      <c r="E1080" s="364"/>
      <c r="F1080" s="32" t="s">
        <v>132</v>
      </c>
      <c r="G1080" s="24">
        <v>239</v>
      </c>
      <c r="H1080" s="58">
        <f t="shared" si="45"/>
        <v>0</v>
      </c>
      <c r="I1080" s="1002" t="s">
        <v>119</v>
      </c>
    </row>
    <row r="1081" spans="1:9" s="27" customFormat="1" ht="15" customHeight="1" outlineLevel="1" x14ac:dyDescent="0.2">
      <c r="A1081" s="28"/>
      <c r="B1081" s="974"/>
      <c r="C1081" s="71" t="s">
        <v>1840</v>
      </c>
      <c r="D1081" s="201" t="s">
        <v>1841</v>
      </c>
      <c r="E1081" s="365"/>
      <c r="F1081" s="32" t="s">
        <v>132</v>
      </c>
      <c r="G1081" s="24">
        <v>195</v>
      </c>
      <c r="H1081" s="58">
        <f t="shared" si="45"/>
        <v>0</v>
      </c>
      <c r="I1081" s="1002" t="s">
        <v>119</v>
      </c>
    </row>
    <row r="1082" spans="1:9" s="27" customFormat="1" ht="15" customHeight="1" outlineLevel="1" x14ac:dyDescent="0.2">
      <c r="A1082" s="28"/>
      <c r="B1082" s="974"/>
      <c r="C1082" s="366" t="s">
        <v>1842</v>
      </c>
      <c r="D1082" s="367" t="s">
        <v>1843</v>
      </c>
      <c r="E1082" s="365"/>
      <c r="F1082" s="38" t="s">
        <v>132</v>
      </c>
      <c r="G1082" s="24">
        <v>244</v>
      </c>
      <c r="H1082" s="58">
        <f t="shared" si="45"/>
        <v>0</v>
      </c>
      <c r="I1082" s="1002" t="s">
        <v>119</v>
      </c>
    </row>
    <row r="1083" spans="1:9" s="27" customFormat="1" ht="15" customHeight="1" outlineLevel="1" x14ac:dyDescent="0.2">
      <c r="A1083" s="28"/>
      <c r="B1083" s="974"/>
      <c r="C1083" s="71" t="s">
        <v>1844</v>
      </c>
      <c r="D1083" s="201" t="s">
        <v>1845</v>
      </c>
      <c r="E1083" s="365"/>
      <c r="F1083" s="32" t="s">
        <v>132</v>
      </c>
      <c r="G1083" s="24">
        <v>244</v>
      </c>
      <c r="H1083" s="58">
        <f t="shared" si="45"/>
        <v>0</v>
      </c>
      <c r="I1083" s="1002" t="s">
        <v>119</v>
      </c>
    </row>
    <row r="1084" spans="1:9" s="27" customFormat="1" ht="15" customHeight="1" outlineLevel="1" x14ac:dyDescent="0.2">
      <c r="A1084" s="28"/>
      <c r="B1084" s="974"/>
      <c r="C1084" s="71" t="s">
        <v>1846</v>
      </c>
      <c r="D1084" s="201" t="s">
        <v>1847</v>
      </c>
      <c r="E1084" s="365"/>
      <c r="F1084" s="32" t="s">
        <v>36</v>
      </c>
      <c r="G1084" s="45">
        <v>257</v>
      </c>
      <c r="H1084" s="58">
        <f t="shared" si="45"/>
        <v>0</v>
      </c>
      <c r="I1084" s="1002"/>
    </row>
    <row r="1085" spans="1:9" s="27" customFormat="1" ht="15" customHeight="1" outlineLevel="1" x14ac:dyDescent="0.2">
      <c r="A1085" s="28"/>
      <c r="B1085" s="974"/>
      <c r="C1085" s="71" t="s">
        <v>1848</v>
      </c>
      <c r="D1085" s="201" t="s">
        <v>1849</v>
      </c>
      <c r="E1085" s="365"/>
      <c r="F1085" s="32" t="s">
        <v>36</v>
      </c>
      <c r="G1085" s="178">
        <v>195</v>
      </c>
      <c r="H1085" s="58">
        <f t="shared" si="45"/>
        <v>0</v>
      </c>
      <c r="I1085" s="1002"/>
    </row>
    <row r="1086" spans="1:9" s="27" customFormat="1" ht="15" customHeight="1" outlineLevel="1" x14ac:dyDescent="0.2">
      <c r="A1086" s="28"/>
      <c r="B1086" s="974"/>
      <c r="C1086" s="366" t="s">
        <v>1850</v>
      </c>
      <c r="D1086" s="369" t="s">
        <v>1851</v>
      </c>
      <c r="E1086" s="370"/>
      <c r="F1086" s="267" t="s">
        <v>36</v>
      </c>
      <c r="G1086" s="178">
        <v>244</v>
      </c>
      <c r="H1086" s="58">
        <f t="shared" si="45"/>
        <v>0</v>
      </c>
      <c r="I1086" s="1002"/>
    </row>
    <row r="1087" spans="1:9" s="27" customFormat="1" ht="15" customHeight="1" outlineLevel="1" x14ac:dyDescent="0.2">
      <c r="A1087" s="28"/>
      <c r="B1087" s="974"/>
      <c r="C1087" s="71" t="s">
        <v>1852</v>
      </c>
      <c r="D1087" s="312" t="s">
        <v>1853</v>
      </c>
      <c r="E1087" s="313"/>
      <c r="F1087" s="267" t="s">
        <v>36</v>
      </c>
      <c r="G1087" s="45">
        <v>114</v>
      </c>
      <c r="H1087" s="58">
        <f t="shared" si="45"/>
        <v>0</v>
      </c>
      <c r="I1087" s="1002"/>
    </row>
    <row r="1088" spans="1:9" s="27" customFormat="1" ht="15" customHeight="1" outlineLevel="1" thickBot="1" x14ac:dyDescent="0.25">
      <c r="A1088" s="28"/>
      <c r="B1088" s="984"/>
      <c r="C1088" s="99"/>
      <c r="D1088" s="72"/>
      <c r="E1088" s="41"/>
      <c r="F1088" s="102"/>
      <c r="G1088" s="103"/>
      <c r="H1088" s="58">
        <f>B1088*G1088</f>
        <v>0</v>
      </c>
      <c r="I1088" s="1004"/>
    </row>
    <row r="1089" spans="1:9" s="54" customFormat="1" ht="15" customHeight="1" outlineLevel="1" thickBot="1" x14ac:dyDescent="0.25">
      <c r="A1089" s="19"/>
      <c r="B1089" s="970"/>
      <c r="C1089" s="929" t="s">
        <v>1854</v>
      </c>
      <c r="D1089" s="53"/>
      <c r="E1089" s="324" t="s">
        <v>563</v>
      </c>
      <c r="F1089" s="185"/>
      <c r="G1089" s="221"/>
      <c r="H1089" s="52"/>
      <c r="I1089" s="980"/>
    </row>
    <row r="1090" spans="1:9" s="27" customFormat="1" ht="15" customHeight="1" outlineLevel="1" x14ac:dyDescent="0.2">
      <c r="A1090" s="28"/>
      <c r="B1090" s="1015"/>
      <c r="C1090" s="29" t="s">
        <v>1855</v>
      </c>
      <c r="D1090" s="371" t="s">
        <v>1825</v>
      </c>
      <c r="E1090" s="372"/>
      <c r="F1090" s="211" t="s">
        <v>36</v>
      </c>
      <c r="G1090" s="24">
        <v>52</v>
      </c>
      <c r="H1090" s="58">
        <f t="shared" ref="H1090:H1107" si="46">B1090*G1090</f>
        <v>0</v>
      </c>
      <c r="I1090" s="972" t="s">
        <v>119</v>
      </c>
    </row>
    <row r="1091" spans="1:9" s="27" customFormat="1" ht="15" customHeight="1" outlineLevel="1" x14ac:dyDescent="0.2">
      <c r="A1091" s="28"/>
      <c r="B1091" s="974"/>
      <c r="C1091" s="29" t="s">
        <v>1856</v>
      </c>
      <c r="D1091" s="295" t="s">
        <v>1857</v>
      </c>
      <c r="E1091" s="373"/>
      <c r="F1091" s="170" t="s">
        <v>36</v>
      </c>
      <c r="G1091" s="24">
        <v>29</v>
      </c>
      <c r="H1091" s="58">
        <f t="shared" si="46"/>
        <v>0</v>
      </c>
      <c r="I1091" s="975" t="s">
        <v>119</v>
      </c>
    </row>
    <row r="1092" spans="1:9" s="27" customFormat="1" ht="15" customHeight="1" outlineLevel="1" x14ac:dyDescent="0.2">
      <c r="A1092" s="28"/>
      <c r="B1092" s="974"/>
      <c r="C1092" s="29" t="s">
        <v>1858</v>
      </c>
      <c r="D1092" s="245" t="s">
        <v>1831</v>
      </c>
      <c r="E1092" s="373"/>
      <c r="F1092" s="170" t="s">
        <v>36</v>
      </c>
      <c r="G1092" s="24">
        <v>21</v>
      </c>
      <c r="H1092" s="58">
        <f t="shared" si="46"/>
        <v>0</v>
      </c>
      <c r="I1092" s="975" t="s">
        <v>119</v>
      </c>
    </row>
    <row r="1093" spans="1:9" s="27" customFormat="1" ht="15" customHeight="1" outlineLevel="1" x14ac:dyDescent="0.2">
      <c r="A1093" s="28"/>
      <c r="B1093" s="974"/>
      <c r="C1093" s="29" t="s">
        <v>1859</v>
      </c>
      <c r="D1093" s="295" t="s">
        <v>1860</v>
      </c>
      <c r="E1093" s="373"/>
      <c r="F1093" s="170" t="s">
        <v>36</v>
      </c>
      <c r="G1093" s="24">
        <v>17</v>
      </c>
      <c r="H1093" s="58">
        <f t="shared" si="46"/>
        <v>0</v>
      </c>
      <c r="I1093" s="975" t="s">
        <v>119</v>
      </c>
    </row>
    <row r="1094" spans="1:9" s="27" customFormat="1" ht="15" customHeight="1" outlineLevel="1" x14ac:dyDescent="0.2">
      <c r="A1094" s="28"/>
      <c r="B1094" s="974"/>
      <c r="C1094" s="29" t="s">
        <v>1861</v>
      </c>
      <c r="D1094" s="295" t="s">
        <v>1862</v>
      </c>
      <c r="E1094" s="373"/>
      <c r="F1094" s="170" t="s">
        <v>36</v>
      </c>
      <c r="G1094" s="24">
        <v>167</v>
      </c>
      <c r="H1094" s="58">
        <f t="shared" si="46"/>
        <v>0</v>
      </c>
      <c r="I1094" s="975" t="s">
        <v>119</v>
      </c>
    </row>
    <row r="1095" spans="1:9" s="27" customFormat="1" ht="15" customHeight="1" outlineLevel="1" x14ac:dyDescent="0.2">
      <c r="A1095" s="28"/>
      <c r="B1095" s="974"/>
      <c r="C1095" s="29" t="s">
        <v>1863</v>
      </c>
      <c r="D1095" s="245" t="s">
        <v>1839</v>
      </c>
      <c r="E1095" s="373"/>
      <c r="F1095" s="170" t="s">
        <v>36</v>
      </c>
      <c r="G1095" s="24">
        <v>114</v>
      </c>
      <c r="H1095" s="58">
        <f t="shared" si="46"/>
        <v>0</v>
      </c>
      <c r="I1095" s="975" t="s">
        <v>119</v>
      </c>
    </row>
    <row r="1096" spans="1:9" s="27" customFormat="1" ht="15" customHeight="1" outlineLevel="1" x14ac:dyDescent="0.2">
      <c r="A1096" s="28"/>
      <c r="B1096" s="974"/>
      <c r="C1096" s="29" t="s">
        <v>1864</v>
      </c>
      <c r="D1096" s="361" t="s">
        <v>1841</v>
      </c>
      <c r="E1096" s="373"/>
      <c r="F1096" s="170" t="s">
        <v>36</v>
      </c>
      <c r="G1096" s="24">
        <v>94</v>
      </c>
      <c r="H1096" s="58">
        <f t="shared" si="46"/>
        <v>0</v>
      </c>
      <c r="I1096" s="975" t="s">
        <v>119</v>
      </c>
    </row>
    <row r="1097" spans="1:9" s="27" customFormat="1" ht="15" customHeight="1" outlineLevel="1" x14ac:dyDescent="0.2">
      <c r="A1097" s="28"/>
      <c r="B1097" s="974"/>
      <c r="C1097" s="366" t="s">
        <v>1865</v>
      </c>
      <c r="D1097" s="367" t="s">
        <v>1843</v>
      </c>
      <c r="E1097" s="373"/>
      <c r="F1097" s="170" t="s">
        <v>36</v>
      </c>
      <c r="G1097" s="24">
        <v>122</v>
      </c>
      <c r="H1097" s="58">
        <f t="shared" si="46"/>
        <v>0</v>
      </c>
      <c r="I1097" s="1002" t="s">
        <v>119</v>
      </c>
    </row>
    <row r="1098" spans="1:9" s="27" customFormat="1" ht="15" customHeight="1" outlineLevel="1" x14ac:dyDescent="0.2">
      <c r="A1098" s="28"/>
      <c r="B1098" s="974"/>
      <c r="C1098" s="29" t="s">
        <v>1866</v>
      </c>
      <c r="D1098" s="361" t="s">
        <v>1867</v>
      </c>
      <c r="E1098" s="373"/>
      <c r="F1098" s="170" t="s">
        <v>36</v>
      </c>
      <c r="G1098" s="24">
        <v>117</v>
      </c>
      <c r="H1098" s="58">
        <f t="shared" si="46"/>
        <v>0</v>
      </c>
      <c r="I1098" s="975" t="s">
        <v>119</v>
      </c>
    </row>
    <row r="1099" spans="1:9" s="27" customFormat="1" ht="15" customHeight="1" outlineLevel="1" thickBot="1" x14ac:dyDescent="0.25">
      <c r="A1099" s="28"/>
      <c r="B1099" s="984"/>
      <c r="C1099" s="374"/>
      <c r="D1099" s="72"/>
      <c r="E1099" s="41"/>
      <c r="F1099" s="102"/>
      <c r="G1099" s="103"/>
      <c r="H1099" s="228">
        <f t="shared" si="46"/>
        <v>0</v>
      </c>
      <c r="I1099" s="978"/>
    </row>
    <row r="1100" spans="1:9" s="27" customFormat="1" ht="15" customHeight="1" outlineLevel="1" thickBot="1" x14ac:dyDescent="0.25">
      <c r="A1100" s="28"/>
      <c r="B1100" s="1024"/>
      <c r="C1100" s="217" t="s">
        <v>1868</v>
      </c>
      <c r="D1100" s="375"/>
      <c r="E1100" s="219"/>
      <c r="F1100" s="376"/>
      <c r="G1100" s="221"/>
      <c r="H1100" s="222"/>
      <c r="I1100" s="1025"/>
    </row>
    <row r="1101" spans="1:9" s="27" customFormat="1" ht="15" customHeight="1" outlineLevel="1" x14ac:dyDescent="0.2">
      <c r="A1101" s="28"/>
      <c r="B1101" s="327"/>
      <c r="C1101" s="328" t="s">
        <v>1869</v>
      </c>
      <c r="D1101" s="225" t="s">
        <v>1868</v>
      </c>
      <c r="E1101" s="226"/>
      <c r="F1101" s="338" t="s">
        <v>36</v>
      </c>
      <c r="G1101" s="24">
        <v>128</v>
      </c>
      <c r="H1101" s="58">
        <f t="shared" si="46"/>
        <v>0</v>
      </c>
      <c r="I1101" s="229"/>
    </row>
    <row r="1102" spans="1:9" s="27" customFormat="1" ht="15" customHeight="1" outlineLevel="1" thickBot="1" x14ac:dyDescent="0.25">
      <c r="A1102" s="28"/>
      <c r="B1102" s="377"/>
      <c r="C1102" s="378"/>
      <c r="D1102" s="379"/>
      <c r="E1102" s="380"/>
      <c r="F1102" s="381"/>
      <c r="G1102" s="240"/>
      <c r="H1102" s="216">
        <f t="shared" si="46"/>
        <v>0</v>
      </c>
      <c r="I1102" s="235"/>
    </row>
    <row r="1103" spans="1:9" s="27" customFormat="1" ht="15" customHeight="1" outlineLevel="1" thickBot="1" x14ac:dyDescent="0.25">
      <c r="A1103" s="28"/>
      <c r="B1103" s="1024"/>
      <c r="C1103" s="217"/>
      <c r="D1103" s="382" t="s">
        <v>1870</v>
      </c>
      <c r="E1103" s="219"/>
      <c r="F1103" s="376"/>
      <c r="G1103" s="221"/>
      <c r="H1103" s="222"/>
      <c r="I1103" s="1025"/>
    </row>
    <row r="1104" spans="1:9" s="27" customFormat="1" ht="15" customHeight="1" outlineLevel="1" x14ac:dyDescent="0.2">
      <c r="A1104" s="28"/>
      <c r="B1104" s="383"/>
      <c r="C1104" s="209" t="s">
        <v>1871</v>
      </c>
      <c r="D1104" s="384" t="s">
        <v>1872</v>
      </c>
      <c r="E1104" s="210"/>
      <c r="F1104" s="338" t="s">
        <v>36</v>
      </c>
      <c r="G1104" s="24">
        <v>81</v>
      </c>
      <c r="H1104" s="228">
        <f t="shared" si="46"/>
        <v>0</v>
      </c>
      <c r="I1104" s="229" t="s">
        <v>37</v>
      </c>
    </row>
    <row r="1105" spans="1:9" s="27" customFormat="1" ht="15" customHeight="1" outlineLevel="1" x14ac:dyDescent="0.2">
      <c r="A1105" s="28"/>
      <c r="B1105" s="385"/>
      <c r="C1105" s="212" t="s">
        <v>1873</v>
      </c>
      <c r="D1105" s="386" t="s">
        <v>1874</v>
      </c>
      <c r="E1105" s="187"/>
      <c r="F1105" s="338" t="s">
        <v>36</v>
      </c>
      <c r="G1105" s="24">
        <v>110</v>
      </c>
      <c r="H1105" s="216">
        <f t="shared" si="46"/>
        <v>0</v>
      </c>
      <c r="I1105" s="234" t="s">
        <v>1875</v>
      </c>
    </row>
    <row r="1106" spans="1:9" s="27" customFormat="1" ht="15" customHeight="1" outlineLevel="1" x14ac:dyDescent="0.2">
      <c r="A1106" s="28"/>
      <c r="B1106" s="385"/>
      <c r="C1106" s="212" t="s">
        <v>1876</v>
      </c>
      <c r="D1106" s="386" t="s">
        <v>1877</v>
      </c>
      <c r="E1106" s="187"/>
      <c r="F1106" s="338" t="s">
        <v>36</v>
      </c>
      <c r="G1106" s="24">
        <v>136</v>
      </c>
      <c r="H1106" s="216">
        <f t="shared" si="46"/>
        <v>0</v>
      </c>
      <c r="I1106" s="234" t="s">
        <v>1875</v>
      </c>
    </row>
    <row r="1107" spans="1:9" s="27" customFormat="1" ht="15" customHeight="1" outlineLevel="1" thickBot="1" x14ac:dyDescent="0.25">
      <c r="A1107" s="28"/>
      <c r="B1107" s="377"/>
      <c r="C1107" s="378"/>
      <c r="D1107" s="387"/>
      <c r="E1107" s="164"/>
      <c r="F1107" s="388"/>
      <c r="G1107" s="103"/>
      <c r="H1107" s="216">
        <f t="shared" si="46"/>
        <v>0</v>
      </c>
      <c r="I1107" s="235"/>
    </row>
    <row r="1108" spans="1:9" s="27" customFormat="1" ht="15" customHeight="1" outlineLevel="1" thickBot="1" x14ac:dyDescent="0.25">
      <c r="A1108" s="28"/>
      <c r="B1108" s="1019"/>
      <c r="C1108" s="163" t="s">
        <v>1878</v>
      </c>
      <c r="D1108" s="290"/>
      <c r="E1108" s="930"/>
      <c r="F1108" s="150"/>
      <c r="G1108" s="52"/>
      <c r="H1108" s="52"/>
      <c r="I1108" s="980"/>
    </row>
    <row r="1109" spans="1:9" s="27" customFormat="1" ht="15" customHeight="1" outlineLevel="1" x14ac:dyDescent="0.2">
      <c r="A1109" s="28"/>
      <c r="B1109" s="327"/>
      <c r="C1109" s="389" t="s">
        <v>1879</v>
      </c>
      <c r="D1109" s="390" t="s">
        <v>1880</v>
      </c>
      <c r="E1109" s="210"/>
      <c r="F1109" s="391"/>
      <c r="G1109" s="24">
        <v>55</v>
      </c>
      <c r="H1109" s="25">
        <f t="shared" ref="H1109:H1122" si="47">B1109*G1109</f>
        <v>0</v>
      </c>
      <c r="I1109" s="983" t="s">
        <v>119</v>
      </c>
    </row>
    <row r="1110" spans="1:9" s="27" customFormat="1" ht="15" customHeight="1" outlineLevel="1" x14ac:dyDescent="0.2">
      <c r="A1110" s="28"/>
      <c r="B1110" s="331"/>
      <c r="C1110" s="392" t="s">
        <v>1881</v>
      </c>
      <c r="D1110" s="393" t="s">
        <v>1882</v>
      </c>
      <c r="E1110" s="187"/>
      <c r="F1110" s="394"/>
      <c r="G1110" s="24">
        <v>55</v>
      </c>
      <c r="H1110" s="25">
        <f t="shared" si="47"/>
        <v>0</v>
      </c>
      <c r="I1110" s="976" t="s">
        <v>119</v>
      </c>
    </row>
    <row r="1111" spans="1:9" s="27" customFormat="1" ht="15" customHeight="1" outlineLevel="1" x14ac:dyDescent="0.2">
      <c r="A1111" s="28"/>
      <c r="B1111" s="331"/>
      <c r="C1111" s="392" t="s">
        <v>1883</v>
      </c>
      <c r="D1111" s="393" t="s">
        <v>1884</v>
      </c>
      <c r="E1111" s="187"/>
      <c r="F1111" s="394"/>
      <c r="G1111" s="24">
        <v>64</v>
      </c>
      <c r="H1111" s="25">
        <f t="shared" si="47"/>
        <v>0</v>
      </c>
      <c r="I1111" s="976" t="s">
        <v>119</v>
      </c>
    </row>
    <row r="1112" spans="1:9" s="27" customFormat="1" ht="15" customHeight="1" outlineLevel="1" x14ac:dyDescent="0.2">
      <c r="A1112" s="28"/>
      <c r="B1112" s="331"/>
      <c r="C1112" s="392" t="s">
        <v>1885</v>
      </c>
      <c r="D1112" s="393" t="s">
        <v>1886</v>
      </c>
      <c r="E1112" s="187"/>
      <c r="F1112" s="394"/>
      <c r="G1112" s="24">
        <v>103</v>
      </c>
      <c r="H1112" s="25">
        <f t="shared" si="47"/>
        <v>0</v>
      </c>
      <c r="I1112" s="976" t="s">
        <v>119</v>
      </c>
    </row>
    <row r="1113" spans="1:9" s="27" customFormat="1" ht="15" customHeight="1" outlineLevel="1" x14ac:dyDescent="0.2">
      <c r="A1113" s="28"/>
      <c r="B1113" s="331"/>
      <c r="C1113" s="392" t="s">
        <v>1887</v>
      </c>
      <c r="D1113" s="393" t="s">
        <v>1888</v>
      </c>
      <c r="E1113" s="187"/>
      <c r="F1113" s="394"/>
      <c r="G1113" s="24">
        <v>89</v>
      </c>
      <c r="H1113" s="25">
        <f t="shared" si="47"/>
        <v>0</v>
      </c>
      <c r="I1113" s="976" t="s">
        <v>119</v>
      </c>
    </row>
    <row r="1114" spans="1:9" s="27" customFormat="1" ht="15" customHeight="1" outlineLevel="1" x14ac:dyDescent="0.2">
      <c r="A1114" s="28"/>
      <c r="B1114" s="331"/>
      <c r="C1114" s="392" t="s">
        <v>1889</v>
      </c>
      <c r="D1114" s="393" t="s">
        <v>1890</v>
      </c>
      <c r="E1114" s="187"/>
      <c r="F1114" s="394"/>
      <c r="G1114" s="24">
        <v>107</v>
      </c>
      <c r="H1114" s="25">
        <f t="shared" si="47"/>
        <v>0</v>
      </c>
      <c r="I1114" s="976" t="s">
        <v>119</v>
      </c>
    </row>
    <row r="1115" spans="1:9" s="27" customFormat="1" ht="15" customHeight="1" outlineLevel="1" x14ac:dyDescent="0.2">
      <c r="A1115" s="28"/>
      <c r="B1115" s="331"/>
      <c r="C1115" s="392" t="s">
        <v>1891</v>
      </c>
      <c r="D1115" s="393" t="s">
        <v>1892</v>
      </c>
      <c r="E1115" s="187"/>
      <c r="F1115" s="394"/>
      <c r="G1115" s="24">
        <v>230</v>
      </c>
      <c r="H1115" s="25">
        <f t="shared" si="47"/>
        <v>0</v>
      </c>
      <c r="I1115" s="976" t="s">
        <v>119</v>
      </c>
    </row>
    <row r="1116" spans="1:9" s="27" customFormat="1" ht="15" customHeight="1" outlineLevel="1" x14ac:dyDescent="0.2">
      <c r="A1116" s="28"/>
      <c r="B1116" s="331"/>
      <c r="C1116" s="392" t="s">
        <v>1893</v>
      </c>
      <c r="D1116" s="393" t="s">
        <v>1894</v>
      </c>
      <c r="E1116" s="187"/>
      <c r="F1116" s="394"/>
      <c r="G1116" s="24">
        <v>409</v>
      </c>
      <c r="H1116" s="25">
        <f t="shared" si="47"/>
        <v>0</v>
      </c>
      <c r="I1116" s="976" t="s">
        <v>119</v>
      </c>
    </row>
    <row r="1117" spans="1:9" s="27" customFormat="1" ht="15" customHeight="1" outlineLevel="1" x14ac:dyDescent="0.2">
      <c r="A1117" s="28"/>
      <c r="B1117" s="331"/>
      <c r="C1117" s="392" t="s">
        <v>1895</v>
      </c>
      <c r="D1117" s="393" t="s">
        <v>1896</v>
      </c>
      <c r="E1117" s="187"/>
      <c r="F1117" s="394"/>
      <c r="G1117" s="24">
        <v>741</v>
      </c>
      <c r="H1117" s="25">
        <f t="shared" si="47"/>
        <v>0</v>
      </c>
      <c r="I1117" s="976" t="s">
        <v>119</v>
      </c>
    </row>
    <row r="1118" spans="1:9" s="27" customFormat="1" ht="15" customHeight="1" outlineLevel="1" x14ac:dyDescent="0.2">
      <c r="A1118" s="28"/>
      <c r="B1118" s="331"/>
      <c r="C1118" s="392" t="s">
        <v>1897</v>
      </c>
      <c r="D1118" s="393" t="s">
        <v>1898</v>
      </c>
      <c r="E1118" s="187"/>
      <c r="F1118" s="394"/>
      <c r="G1118" s="24">
        <v>296</v>
      </c>
      <c r="H1118" s="25">
        <f t="shared" si="47"/>
        <v>0</v>
      </c>
      <c r="I1118" s="976" t="s">
        <v>119</v>
      </c>
    </row>
    <row r="1119" spans="1:9" s="27" customFormat="1" ht="15" customHeight="1" outlineLevel="1" x14ac:dyDescent="0.2">
      <c r="A1119" s="28"/>
      <c r="B1119" s="331"/>
      <c r="C1119" s="392" t="s">
        <v>1899</v>
      </c>
      <c r="D1119" s="393" t="s">
        <v>1900</v>
      </c>
      <c r="E1119" s="187"/>
      <c r="F1119" s="394"/>
      <c r="G1119" s="24">
        <v>594</v>
      </c>
      <c r="H1119" s="25">
        <f t="shared" si="47"/>
        <v>0</v>
      </c>
      <c r="I1119" s="976" t="s">
        <v>119</v>
      </c>
    </row>
    <row r="1120" spans="1:9" s="27" customFormat="1" ht="15" customHeight="1" outlineLevel="1" x14ac:dyDescent="0.2">
      <c r="A1120" s="28"/>
      <c r="B1120" s="331"/>
      <c r="C1120" s="392" t="s">
        <v>1901</v>
      </c>
      <c r="D1120" s="393" t="s">
        <v>1902</v>
      </c>
      <c r="E1120" s="187"/>
      <c r="F1120" s="394"/>
      <c r="G1120" s="24">
        <v>53</v>
      </c>
      <c r="H1120" s="25">
        <f t="shared" si="47"/>
        <v>0</v>
      </c>
      <c r="I1120" s="976" t="s">
        <v>119</v>
      </c>
    </row>
    <row r="1121" spans="1:9" s="27" customFormat="1" ht="15" customHeight="1" outlineLevel="1" x14ac:dyDescent="0.2">
      <c r="A1121" s="28"/>
      <c r="B1121" s="331"/>
      <c r="C1121" s="392" t="s">
        <v>1903</v>
      </c>
      <c r="D1121" s="393" t="s">
        <v>1904</v>
      </c>
      <c r="E1121" s="187"/>
      <c r="F1121" s="394"/>
      <c r="G1121" s="24">
        <v>141</v>
      </c>
      <c r="H1121" s="25">
        <f t="shared" si="47"/>
        <v>0</v>
      </c>
      <c r="I1121" s="976" t="s">
        <v>119</v>
      </c>
    </row>
    <row r="1122" spans="1:9" s="27" customFormat="1" ht="15" customHeight="1" outlineLevel="1" x14ac:dyDescent="0.2">
      <c r="A1122" s="28"/>
      <c r="B1122" s="331"/>
      <c r="C1122" s="392" t="s">
        <v>1905</v>
      </c>
      <c r="D1122" s="393" t="s">
        <v>1906</v>
      </c>
      <c r="E1122" s="187"/>
      <c r="F1122" s="394"/>
      <c r="G1122" s="24">
        <v>141</v>
      </c>
      <c r="H1122" s="25">
        <f t="shared" si="47"/>
        <v>0</v>
      </c>
      <c r="I1122" s="976" t="s">
        <v>119</v>
      </c>
    </row>
    <row r="1123" spans="1:9" s="27" customFormat="1" ht="15" customHeight="1" outlineLevel="1" thickBot="1" x14ac:dyDescent="0.25">
      <c r="A1123" s="28"/>
      <c r="B1123" s="395"/>
      <c r="C1123" s="396"/>
      <c r="D1123" s="397"/>
      <c r="E1123" s="164"/>
      <c r="F1123" s="102"/>
      <c r="G1123" s="103"/>
      <c r="H1123" s="49">
        <f>B1124*G1124</f>
        <v>0</v>
      </c>
      <c r="I1123" s="985"/>
    </row>
    <row r="1124" spans="1:9" s="27" customFormat="1" ht="15" customHeight="1" outlineLevel="1" thickBot="1" x14ac:dyDescent="0.25">
      <c r="A1124" s="28"/>
      <c r="B1124" s="1005"/>
      <c r="C1124" s="398" t="s">
        <v>1907</v>
      </c>
      <c r="D1124" s="237"/>
      <c r="E1124" s="236"/>
      <c r="F1124" s="399"/>
      <c r="G1124" s="52"/>
      <c r="H1124" s="400"/>
      <c r="I1124" s="326"/>
    </row>
    <row r="1125" spans="1:9" s="27" customFormat="1" ht="15" customHeight="1" outlineLevel="1" x14ac:dyDescent="0.2">
      <c r="A1125" s="28"/>
      <c r="B1125" s="383"/>
      <c r="C1125" s="20" t="s">
        <v>1908</v>
      </c>
      <c r="D1125" s="401" t="s">
        <v>1909</v>
      </c>
      <c r="E1125" s="402"/>
      <c r="F1125" s="403" t="s">
        <v>36</v>
      </c>
      <c r="G1125" s="404" t="s">
        <v>104</v>
      </c>
      <c r="H1125" s="405"/>
      <c r="I1125" s="1026"/>
    </row>
    <row r="1126" spans="1:9" s="27" customFormat="1" ht="15" customHeight="1" outlineLevel="1" x14ac:dyDescent="0.2">
      <c r="A1126" s="28"/>
      <c r="B1126" s="385"/>
      <c r="C1126" s="29" t="s">
        <v>1910</v>
      </c>
      <c r="D1126" s="406" t="s">
        <v>1911</v>
      </c>
      <c r="E1126" s="407"/>
      <c r="F1126" s="408" t="s">
        <v>36</v>
      </c>
      <c r="G1126" s="63">
        <v>117</v>
      </c>
      <c r="H1126" s="25">
        <f t="shared" ref="H1126:H1144" si="48">B1126*G1126</f>
        <v>0</v>
      </c>
      <c r="I1126" s="976" t="s">
        <v>119</v>
      </c>
    </row>
    <row r="1127" spans="1:9" s="27" customFormat="1" ht="15" customHeight="1" outlineLevel="1" x14ac:dyDescent="0.2">
      <c r="A1127" s="28"/>
      <c r="B1127" s="385"/>
      <c r="C1127" s="29" t="s">
        <v>1912</v>
      </c>
      <c r="D1127" s="386" t="s">
        <v>1913</v>
      </c>
      <c r="E1127" s="187"/>
      <c r="F1127" s="408" t="s">
        <v>36</v>
      </c>
      <c r="G1127" s="63">
        <v>64</v>
      </c>
      <c r="H1127" s="25">
        <f t="shared" si="48"/>
        <v>0</v>
      </c>
      <c r="I1127" s="976" t="s">
        <v>119</v>
      </c>
    </row>
    <row r="1128" spans="1:9" s="27" customFormat="1" ht="15" customHeight="1" outlineLevel="1" x14ac:dyDescent="0.2">
      <c r="A1128" s="28"/>
      <c r="B1128" s="385"/>
      <c r="C1128" s="29" t="s">
        <v>1914</v>
      </c>
      <c r="D1128" s="386" t="s">
        <v>1915</v>
      </c>
      <c r="E1128" s="187"/>
      <c r="F1128" s="408" t="s">
        <v>36</v>
      </c>
      <c r="G1128" s="63">
        <v>58</v>
      </c>
      <c r="H1128" s="25">
        <f t="shared" si="48"/>
        <v>0</v>
      </c>
      <c r="I1128" s="976" t="s">
        <v>119</v>
      </c>
    </row>
    <row r="1129" spans="1:9" s="27" customFormat="1" ht="15" customHeight="1" outlineLevel="1" x14ac:dyDescent="0.2">
      <c r="A1129" s="28"/>
      <c r="B1129" s="385"/>
      <c r="C1129" s="29" t="s">
        <v>1916</v>
      </c>
      <c r="D1129" s="245" t="s">
        <v>1917</v>
      </c>
      <c r="E1129" s="187"/>
      <c r="F1129" s="408" t="s">
        <v>36</v>
      </c>
      <c r="G1129" s="63">
        <v>73</v>
      </c>
      <c r="H1129" s="25">
        <f t="shared" si="48"/>
        <v>0</v>
      </c>
      <c r="I1129" s="976" t="s">
        <v>119</v>
      </c>
    </row>
    <row r="1130" spans="1:9" s="27" customFormat="1" ht="15" customHeight="1" outlineLevel="1" x14ac:dyDescent="0.2">
      <c r="A1130" s="28"/>
      <c r="B1130" s="385"/>
      <c r="C1130" s="29" t="s">
        <v>1918</v>
      </c>
      <c r="D1130" s="245" t="s">
        <v>1919</v>
      </c>
      <c r="E1130" s="187"/>
      <c r="F1130" s="408" t="s">
        <v>36</v>
      </c>
      <c r="G1130" s="63">
        <v>33</v>
      </c>
      <c r="H1130" s="25">
        <f t="shared" si="48"/>
        <v>0</v>
      </c>
      <c r="I1130" s="976" t="s">
        <v>119</v>
      </c>
    </row>
    <row r="1131" spans="1:9" s="27" customFormat="1" ht="15" customHeight="1" outlineLevel="1" x14ac:dyDescent="0.2">
      <c r="A1131" s="28"/>
      <c r="B1131" s="385"/>
      <c r="C1131" s="29" t="s">
        <v>1920</v>
      </c>
      <c r="D1131" s="245" t="s">
        <v>1921</v>
      </c>
      <c r="E1131" s="187"/>
      <c r="F1131" s="408" t="s">
        <v>36</v>
      </c>
      <c r="G1131" s="63">
        <v>32</v>
      </c>
      <c r="H1131" s="25">
        <f t="shared" si="48"/>
        <v>0</v>
      </c>
      <c r="I1131" s="976" t="s">
        <v>119</v>
      </c>
    </row>
    <row r="1132" spans="1:9" s="27" customFormat="1" ht="15" customHeight="1" outlineLevel="1" x14ac:dyDescent="0.2">
      <c r="A1132" s="28"/>
      <c r="B1132" s="385"/>
      <c r="C1132" s="29" t="s">
        <v>1922</v>
      </c>
      <c r="D1132" s="245" t="s">
        <v>1923</v>
      </c>
      <c r="E1132" s="187"/>
      <c r="F1132" s="408" t="s">
        <v>36</v>
      </c>
      <c r="G1132" s="63">
        <v>33</v>
      </c>
      <c r="H1132" s="25">
        <f t="shared" si="48"/>
        <v>0</v>
      </c>
      <c r="I1132" s="976" t="s">
        <v>119</v>
      </c>
    </row>
    <row r="1133" spans="1:9" s="27" customFormat="1" ht="15" customHeight="1" outlineLevel="1" x14ac:dyDescent="0.2">
      <c r="A1133" s="28"/>
      <c r="B1133" s="385"/>
      <c r="C1133" s="29" t="s">
        <v>1924</v>
      </c>
      <c r="D1133" s="245" t="s">
        <v>598</v>
      </c>
      <c r="E1133" s="187"/>
      <c r="F1133" s="408" t="s">
        <v>36</v>
      </c>
      <c r="G1133" s="63">
        <v>37</v>
      </c>
      <c r="H1133" s="25">
        <f t="shared" si="48"/>
        <v>0</v>
      </c>
      <c r="I1133" s="976" t="s">
        <v>119</v>
      </c>
    </row>
    <row r="1134" spans="1:9" s="27" customFormat="1" ht="15" customHeight="1" outlineLevel="1" x14ac:dyDescent="0.2">
      <c r="A1134" s="28"/>
      <c r="B1134" s="385"/>
      <c r="C1134" s="29" t="s">
        <v>1925</v>
      </c>
      <c r="D1134" s="245" t="s">
        <v>1926</v>
      </c>
      <c r="E1134" s="187"/>
      <c r="F1134" s="408" t="s">
        <v>36</v>
      </c>
      <c r="G1134" s="63">
        <v>32</v>
      </c>
      <c r="H1134" s="25">
        <f t="shared" si="48"/>
        <v>0</v>
      </c>
      <c r="I1134" s="976" t="s">
        <v>119</v>
      </c>
    </row>
    <row r="1135" spans="1:9" s="27" customFormat="1" ht="15" customHeight="1" outlineLevel="1" x14ac:dyDescent="0.2">
      <c r="A1135" s="28"/>
      <c r="B1135" s="385"/>
      <c r="C1135" s="29" t="s">
        <v>1927</v>
      </c>
      <c r="D1135" s="245" t="s">
        <v>1928</v>
      </c>
      <c r="E1135" s="187"/>
      <c r="F1135" s="408" t="s">
        <v>36</v>
      </c>
      <c r="G1135" s="63">
        <v>57</v>
      </c>
      <c r="H1135" s="25">
        <f t="shared" si="48"/>
        <v>0</v>
      </c>
      <c r="I1135" s="976" t="s">
        <v>119</v>
      </c>
    </row>
    <row r="1136" spans="1:9" s="27" customFormat="1" ht="15" customHeight="1" outlineLevel="1" x14ac:dyDescent="0.2">
      <c r="A1136" s="28"/>
      <c r="B1136" s="385"/>
      <c r="C1136" s="29" t="s">
        <v>1929</v>
      </c>
      <c r="D1136" s="245" t="s">
        <v>1930</v>
      </c>
      <c r="E1136" s="187"/>
      <c r="F1136" s="408" t="s">
        <v>36</v>
      </c>
      <c r="G1136" s="63">
        <v>255</v>
      </c>
      <c r="H1136" s="25">
        <f t="shared" si="48"/>
        <v>0</v>
      </c>
      <c r="I1136" s="976" t="s">
        <v>119</v>
      </c>
    </row>
    <row r="1137" spans="1:9" s="27" customFormat="1" ht="15" customHeight="1" outlineLevel="1" x14ac:dyDescent="0.2">
      <c r="A1137" s="28"/>
      <c r="B1137" s="385"/>
      <c r="C1137" s="29" t="s">
        <v>1931</v>
      </c>
      <c r="D1137" s="245" t="s">
        <v>1932</v>
      </c>
      <c r="E1137" s="187"/>
      <c r="F1137" s="408" t="s">
        <v>36</v>
      </c>
      <c r="G1137" s="63">
        <v>342</v>
      </c>
      <c r="H1137" s="25">
        <f t="shared" si="48"/>
        <v>0</v>
      </c>
      <c r="I1137" s="976" t="s">
        <v>119</v>
      </c>
    </row>
    <row r="1138" spans="1:9" s="27" customFormat="1" ht="15" customHeight="1" outlineLevel="1" x14ac:dyDescent="0.2">
      <c r="A1138" s="28"/>
      <c r="B1138" s="385"/>
      <c r="C1138" s="29" t="s">
        <v>1933</v>
      </c>
      <c r="D1138" s="245" t="s">
        <v>1934</v>
      </c>
      <c r="E1138" s="187"/>
      <c r="F1138" s="408" t="s">
        <v>36</v>
      </c>
      <c r="G1138" s="63">
        <v>342</v>
      </c>
      <c r="H1138" s="25">
        <f t="shared" si="48"/>
        <v>0</v>
      </c>
      <c r="I1138" s="976" t="s">
        <v>119</v>
      </c>
    </row>
    <row r="1139" spans="1:9" s="27" customFormat="1" ht="15" customHeight="1" outlineLevel="1" x14ac:dyDescent="0.2">
      <c r="A1139" s="28"/>
      <c r="B1139" s="385"/>
      <c r="C1139" s="29" t="s">
        <v>1935</v>
      </c>
      <c r="D1139" s="245" t="s">
        <v>1936</v>
      </c>
      <c r="E1139" s="187"/>
      <c r="F1139" s="408" t="s">
        <v>36</v>
      </c>
      <c r="G1139" s="63">
        <v>434</v>
      </c>
      <c r="H1139" s="25">
        <f t="shared" si="48"/>
        <v>0</v>
      </c>
      <c r="I1139" s="976" t="s">
        <v>119</v>
      </c>
    </row>
    <row r="1140" spans="1:9" s="27" customFormat="1" ht="15" customHeight="1" outlineLevel="1" x14ac:dyDescent="0.2">
      <c r="A1140" s="28"/>
      <c r="B1140" s="385"/>
      <c r="C1140" s="29" t="s">
        <v>1937</v>
      </c>
      <c r="D1140" s="245" t="s">
        <v>1938</v>
      </c>
      <c r="E1140" s="187"/>
      <c r="F1140" s="408" t="s">
        <v>36</v>
      </c>
      <c r="G1140" s="63">
        <v>434</v>
      </c>
      <c r="H1140" s="25">
        <f t="shared" si="48"/>
        <v>0</v>
      </c>
      <c r="I1140" s="976" t="s">
        <v>119</v>
      </c>
    </row>
    <row r="1141" spans="1:9" s="27" customFormat="1" ht="15" customHeight="1" outlineLevel="1" x14ac:dyDescent="0.2">
      <c r="A1141" s="28"/>
      <c r="B1141" s="385"/>
      <c r="C1141" s="29" t="s">
        <v>1939</v>
      </c>
      <c r="D1141" s="245" t="s">
        <v>1940</v>
      </c>
      <c r="E1141" s="187"/>
      <c r="F1141" s="408" t="s">
        <v>36</v>
      </c>
      <c r="G1141" s="63">
        <v>103</v>
      </c>
      <c r="H1141" s="25">
        <f t="shared" si="48"/>
        <v>0</v>
      </c>
      <c r="I1141" s="976" t="s">
        <v>119</v>
      </c>
    </row>
    <row r="1142" spans="1:9" s="27" customFormat="1" ht="15" customHeight="1" outlineLevel="1" x14ac:dyDescent="0.2">
      <c r="A1142" s="28"/>
      <c r="B1142" s="385"/>
      <c r="C1142" s="29" t="s">
        <v>1941</v>
      </c>
      <c r="D1142" s="245" t="s">
        <v>1942</v>
      </c>
      <c r="E1142" s="187"/>
      <c r="F1142" s="408" t="s">
        <v>36</v>
      </c>
      <c r="G1142" s="63">
        <v>82</v>
      </c>
      <c r="H1142" s="25">
        <f t="shared" si="48"/>
        <v>0</v>
      </c>
      <c r="I1142" s="976" t="s">
        <v>119</v>
      </c>
    </row>
    <row r="1143" spans="1:9" s="27" customFormat="1" ht="15" customHeight="1" outlineLevel="1" x14ac:dyDescent="0.2">
      <c r="A1143" s="28"/>
      <c r="B1143" s="377"/>
      <c r="C1143" s="243" t="s">
        <v>1943</v>
      </c>
      <c r="D1143" s="409" t="s">
        <v>1944</v>
      </c>
      <c r="E1143" s="41"/>
      <c r="F1143" s="410" t="s">
        <v>36</v>
      </c>
      <c r="G1143" s="315">
        <v>166</v>
      </c>
      <c r="H1143" s="411">
        <f t="shared" si="48"/>
        <v>0</v>
      </c>
      <c r="I1143" s="976" t="s">
        <v>119</v>
      </c>
    </row>
    <row r="1144" spans="1:9" s="27" customFormat="1" ht="15" customHeight="1" outlineLevel="1" thickBot="1" x14ac:dyDescent="0.25">
      <c r="A1144" s="28"/>
      <c r="B1144" s="377"/>
      <c r="C1144" s="203"/>
      <c r="D1144" s="387"/>
      <c r="E1144" s="164"/>
      <c r="F1144" s="381"/>
      <c r="G1144" s="103"/>
      <c r="H1144" s="411">
        <f t="shared" si="48"/>
        <v>0</v>
      </c>
      <c r="I1144" s="978"/>
    </row>
    <row r="1145" spans="1:9" s="54" customFormat="1" ht="15" customHeight="1" outlineLevel="1" thickBot="1" x14ac:dyDescent="0.25">
      <c r="A1145" s="19"/>
      <c r="B1145" s="970"/>
      <c r="C1145" s="1318" t="s">
        <v>1945</v>
      </c>
      <c r="D1145" s="1319"/>
      <c r="E1145" s="930"/>
      <c r="F1145" s="51"/>
      <c r="G1145" s="52"/>
      <c r="H1145" s="52"/>
      <c r="I1145" s="980"/>
    </row>
    <row r="1146" spans="1:9" s="27" customFormat="1" ht="15" customHeight="1" outlineLevel="1" x14ac:dyDescent="0.2">
      <c r="A1146" s="28"/>
      <c r="B1146" s="1015"/>
      <c r="C1146" s="20" t="s">
        <v>1946</v>
      </c>
      <c r="D1146" s="196" t="s">
        <v>1947</v>
      </c>
      <c r="E1146" s="22"/>
      <c r="F1146" s="23" t="s">
        <v>36</v>
      </c>
      <c r="G1146" s="63">
        <v>582</v>
      </c>
      <c r="H1146" s="58">
        <f t="shared" ref="H1146:H1154" si="49">B1146*G1146</f>
        <v>0</v>
      </c>
      <c r="I1146" s="972" t="s">
        <v>1948</v>
      </c>
    </row>
    <row r="1147" spans="1:9" s="27" customFormat="1" ht="15" customHeight="1" outlineLevel="1" x14ac:dyDescent="0.2">
      <c r="A1147" s="28"/>
      <c r="B1147" s="1027"/>
      <c r="C1147" s="29" t="s">
        <v>1949</v>
      </c>
      <c r="D1147" s="167" t="s">
        <v>1950</v>
      </c>
      <c r="E1147" s="35"/>
      <c r="F1147" s="32" t="s">
        <v>36</v>
      </c>
      <c r="G1147" s="63">
        <v>638</v>
      </c>
      <c r="H1147" s="58">
        <f t="shared" si="49"/>
        <v>0</v>
      </c>
      <c r="I1147" s="975" t="s">
        <v>1948</v>
      </c>
    </row>
    <row r="1148" spans="1:9" s="27" customFormat="1" ht="15" customHeight="1" outlineLevel="1" x14ac:dyDescent="0.2">
      <c r="A1148" s="28"/>
      <c r="B1148" s="982"/>
      <c r="C1148" s="29" t="s">
        <v>1951</v>
      </c>
      <c r="D1148" s="294" t="s">
        <v>1952</v>
      </c>
      <c r="E1148" s="35"/>
      <c r="F1148" s="32" t="s">
        <v>36</v>
      </c>
      <c r="G1148" s="63">
        <v>239</v>
      </c>
      <c r="H1148" s="58">
        <f t="shared" si="49"/>
        <v>0</v>
      </c>
      <c r="I1148" s="976" t="s">
        <v>119</v>
      </c>
    </row>
    <row r="1149" spans="1:9" s="27" customFormat="1" ht="15" customHeight="1" outlineLevel="1" x14ac:dyDescent="0.2">
      <c r="A1149" s="28"/>
      <c r="B1149" s="974"/>
      <c r="C1149" s="29" t="s">
        <v>1953</v>
      </c>
      <c r="D1149" s="294" t="s">
        <v>1954</v>
      </c>
      <c r="E1149" s="35"/>
      <c r="F1149" s="32" t="s">
        <v>36</v>
      </c>
      <c r="G1149" s="63">
        <v>262</v>
      </c>
      <c r="H1149" s="58">
        <f t="shared" si="49"/>
        <v>0</v>
      </c>
      <c r="I1149" s="976" t="s">
        <v>119</v>
      </c>
    </row>
    <row r="1150" spans="1:9" s="27" customFormat="1" ht="15" customHeight="1" outlineLevel="1" x14ac:dyDescent="0.2">
      <c r="A1150" s="28"/>
      <c r="B1150" s="974"/>
      <c r="C1150" s="29" t="s">
        <v>1955</v>
      </c>
      <c r="D1150" s="167" t="s">
        <v>1956</v>
      </c>
      <c r="E1150" s="35"/>
      <c r="F1150" s="32" t="s">
        <v>36</v>
      </c>
      <c r="G1150" s="24">
        <v>239</v>
      </c>
      <c r="H1150" s="58">
        <f t="shared" si="49"/>
        <v>0</v>
      </c>
      <c r="I1150" s="976" t="s">
        <v>119</v>
      </c>
    </row>
    <row r="1151" spans="1:9" s="27" customFormat="1" ht="15" customHeight="1" outlineLevel="1" x14ac:dyDescent="0.2">
      <c r="A1151" s="28"/>
      <c r="B1151" s="974"/>
      <c r="C1151" s="29" t="s">
        <v>1957</v>
      </c>
      <c r="D1151" s="294" t="s">
        <v>1958</v>
      </c>
      <c r="E1151" s="35"/>
      <c r="F1151" s="32" t="s">
        <v>36</v>
      </c>
      <c r="G1151" s="63">
        <v>311</v>
      </c>
      <c r="H1151" s="58">
        <f t="shared" si="49"/>
        <v>0</v>
      </c>
      <c r="I1151" s="976" t="s">
        <v>119</v>
      </c>
    </row>
    <row r="1152" spans="1:9" s="27" customFormat="1" ht="15" customHeight="1" outlineLevel="1" x14ac:dyDescent="0.2">
      <c r="A1152" s="28"/>
      <c r="B1152" s="974"/>
      <c r="C1152" s="29" t="s">
        <v>1959</v>
      </c>
      <c r="D1152" s="350" t="s">
        <v>1960</v>
      </c>
      <c r="E1152" s="31"/>
      <c r="F1152" s="32" t="s">
        <v>36</v>
      </c>
      <c r="G1152" s="63">
        <v>571</v>
      </c>
      <c r="H1152" s="58">
        <f t="shared" si="49"/>
        <v>0</v>
      </c>
      <c r="I1152" s="976" t="s">
        <v>119</v>
      </c>
    </row>
    <row r="1153" spans="1:9" s="27" customFormat="1" ht="15" customHeight="1" outlineLevel="1" x14ac:dyDescent="0.2">
      <c r="A1153" s="28"/>
      <c r="B1153" s="974"/>
      <c r="C1153" s="29" t="s">
        <v>1961</v>
      </c>
      <c r="D1153" s="350" t="s">
        <v>1962</v>
      </c>
      <c r="E1153" s="31"/>
      <c r="F1153" s="32" t="s">
        <v>36</v>
      </c>
      <c r="G1153" s="63">
        <v>672</v>
      </c>
      <c r="H1153" s="58">
        <f t="shared" si="49"/>
        <v>0</v>
      </c>
      <c r="I1153" s="976" t="s">
        <v>119</v>
      </c>
    </row>
    <row r="1154" spans="1:9" s="27" customFormat="1" ht="15" customHeight="1" outlineLevel="1" thickBot="1" x14ac:dyDescent="0.25">
      <c r="A1154" s="28"/>
      <c r="B1154" s="984"/>
      <c r="C1154" s="99"/>
      <c r="D1154" s="72"/>
      <c r="E1154" s="41"/>
      <c r="F1154" s="102"/>
      <c r="G1154" s="103"/>
      <c r="H1154" s="58">
        <f t="shared" si="49"/>
        <v>0</v>
      </c>
      <c r="I1154" s="978"/>
    </row>
    <row r="1155" spans="1:9" s="54" customFormat="1" ht="15" customHeight="1" outlineLevel="1" thickBot="1" x14ac:dyDescent="0.25">
      <c r="A1155" s="19"/>
      <c r="B1155" s="970"/>
      <c r="C1155" s="929" t="s">
        <v>1963</v>
      </c>
      <c r="D1155" s="930"/>
      <c r="E1155" s="930"/>
      <c r="F1155" s="51"/>
      <c r="G1155" s="52"/>
      <c r="H1155" s="52"/>
      <c r="I1155" s="980"/>
    </row>
    <row r="1156" spans="1:9" s="27" customFormat="1" ht="15" customHeight="1" outlineLevel="1" x14ac:dyDescent="0.2">
      <c r="A1156" s="28"/>
      <c r="B1156" s="1015"/>
      <c r="C1156" s="29" t="s">
        <v>1964</v>
      </c>
      <c r="D1156" s="281" t="s">
        <v>1965</v>
      </c>
      <c r="E1156" s="298"/>
      <c r="F1156" s="283" t="s">
        <v>36</v>
      </c>
      <c r="G1156" s="24">
        <v>173</v>
      </c>
      <c r="H1156" s="58">
        <f>B1156*G1156</f>
        <v>0</v>
      </c>
      <c r="I1156" s="976" t="s">
        <v>119</v>
      </c>
    </row>
    <row r="1157" spans="1:9" s="27" customFormat="1" ht="15" customHeight="1" outlineLevel="1" thickBot="1" x14ac:dyDescent="0.25">
      <c r="A1157" s="28"/>
      <c r="B1157" s="1014"/>
      <c r="C1157" s="99"/>
      <c r="D1157" s="72"/>
      <c r="E1157" s="41"/>
      <c r="F1157" s="47"/>
      <c r="G1157" s="103"/>
      <c r="H1157" s="58">
        <f>B1157*G1157</f>
        <v>0</v>
      </c>
      <c r="I1157" s="978"/>
    </row>
    <row r="1158" spans="1:9" s="54" customFormat="1" ht="15" customHeight="1" outlineLevel="1" thickBot="1" x14ac:dyDescent="0.25">
      <c r="A1158" s="19"/>
      <c r="B1158" s="970"/>
      <c r="C1158" s="163" t="s">
        <v>1966</v>
      </c>
      <c r="D1158" s="290"/>
      <c r="E1158" s="242"/>
      <c r="F1158" s="51"/>
      <c r="G1158" s="52"/>
      <c r="H1158" s="52"/>
      <c r="I1158" s="980"/>
    </row>
    <row r="1159" spans="1:9" s="27" customFormat="1" ht="15" customHeight="1" outlineLevel="1" x14ac:dyDescent="0.2">
      <c r="A1159" s="257"/>
      <c r="B1159" s="1015"/>
      <c r="C1159" s="20" t="s">
        <v>1967</v>
      </c>
      <c r="D1159" s="412" t="s">
        <v>1968</v>
      </c>
      <c r="E1159" s="22"/>
      <c r="F1159" s="363" t="s">
        <v>36</v>
      </c>
      <c r="G1159" s="24">
        <v>96</v>
      </c>
      <c r="H1159" s="58">
        <f>B1159*G1159</f>
        <v>0</v>
      </c>
      <c r="I1159" s="976" t="s">
        <v>119</v>
      </c>
    </row>
    <row r="1160" spans="1:9" s="27" customFormat="1" ht="15" customHeight="1" outlineLevel="1" x14ac:dyDescent="0.2">
      <c r="A1160" s="257"/>
      <c r="B1160" s="1027"/>
      <c r="C1160" s="29" t="s">
        <v>1969</v>
      </c>
      <c r="D1160" s="413" t="s">
        <v>1970</v>
      </c>
      <c r="E1160" s="35"/>
      <c r="F1160" s="38" t="s">
        <v>36</v>
      </c>
      <c r="G1160" s="24">
        <v>58</v>
      </c>
      <c r="H1160" s="58">
        <f>B1160*G1160</f>
        <v>0</v>
      </c>
      <c r="I1160" s="976" t="s">
        <v>119</v>
      </c>
    </row>
    <row r="1161" spans="1:9" s="27" customFormat="1" ht="15" customHeight="1" outlineLevel="1" x14ac:dyDescent="0.2">
      <c r="A1161" s="257"/>
      <c r="B1161" s="1027"/>
      <c r="C1161" s="29" t="s">
        <v>1971</v>
      </c>
      <c r="D1161" s="413" t="s">
        <v>1972</v>
      </c>
      <c r="E1161" s="35"/>
      <c r="F1161" s="38" t="s">
        <v>36</v>
      </c>
      <c r="G1161" s="24">
        <v>96</v>
      </c>
      <c r="H1161" s="58">
        <f>B1161*G1161</f>
        <v>0</v>
      </c>
      <c r="I1161" s="976" t="s">
        <v>119</v>
      </c>
    </row>
    <row r="1162" spans="1:9" s="27" customFormat="1" ht="15" customHeight="1" outlineLevel="1" thickBot="1" x14ac:dyDescent="0.25">
      <c r="A1162" s="257"/>
      <c r="B1162" s="1027"/>
      <c r="C1162" s="414"/>
      <c r="D1162" s="415"/>
      <c r="E1162" s="210"/>
      <c r="F1162" s="391"/>
      <c r="G1162" s="416"/>
      <c r="H1162" s="58">
        <f>B1162*G1162</f>
        <v>0</v>
      </c>
      <c r="I1162" s="975"/>
    </row>
    <row r="1163" spans="1:9" s="54" customFormat="1" ht="15" customHeight="1" outlineLevel="1" thickBot="1" x14ac:dyDescent="0.25">
      <c r="A1163" s="19"/>
      <c r="B1163" s="970"/>
      <c r="C1163" s="1320" t="s">
        <v>1973</v>
      </c>
      <c r="D1163" s="1321"/>
      <c r="E1163" s="930"/>
      <c r="F1163" s="51"/>
      <c r="G1163" s="52"/>
      <c r="H1163" s="52"/>
      <c r="I1163" s="980"/>
    </row>
    <row r="1164" spans="1:9" s="27" customFormat="1" ht="15" customHeight="1" outlineLevel="1" x14ac:dyDescent="0.2">
      <c r="A1164" s="28"/>
      <c r="B1164" s="1015"/>
      <c r="C1164" s="94" t="s">
        <v>1974</v>
      </c>
      <c r="D1164" s="417" t="s">
        <v>1975</v>
      </c>
      <c r="E1164" s="22"/>
      <c r="F1164" s="23" t="s">
        <v>36</v>
      </c>
      <c r="G1164" s="24">
        <v>76</v>
      </c>
      <c r="H1164" s="58">
        <f t="shared" ref="H1164:H1178" si="50">B1164*G1164</f>
        <v>0</v>
      </c>
      <c r="I1164" s="972" t="s">
        <v>580</v>
      </c>
    </row>
    <row r="1165" spans="1:9" s="27" customFormat="1" ht="15" customHeight="1" outlineLevel="1" x14ac:dyDescent="0.2">
      <c r="A1165" s="28"/>
      <c r="B1165" s="974"/>
      <c r="C1165" s="71" t="s">
        <v>1976</v>
      </c>
      <c r="D1165" s="368" t="s">
        <v>1977</v>
      </c>
      <c r="E1165" s="187"/>
      <c r="F1165" s="32" t="s">
        <v>36</v>
      </c>
      <c r="G1165" s="24">
        <v>82</v>
      </c>
      <c r="H1165" s="58">
        <f t="shared" si="50"/>
        <v>0</v>
      </c>
      <c r="I1165" s="975" t="s">
        <v>580</v>
      </c>
    </row>
    <row r="1166" spans="1:9" s="27" customFormat="1" ht="15" customHeight="1" outlineLevel="1" x14ac:dyDescent="0.2">
      <c r="A1166" s="28"/>
      <c r="B1166" s="974"/>
      <c r="C1166" s="71" t="s">
        <v>1978</v>
      </c>
      <c r="D1166" s="303" t="s">
        <v>1979</v>
      </c>
      <c r="E1166" s="418" t="s">
        <v>287</v>
      </c>
      <c r="F1166" s="32" t="s">
        <v>36</v>
      </c>
      <c r="G1166" s="24">
        <v>110</v>
      </c>
      <c r="H1166" s="58">
        <f t="shared" si="50"/>
        <v>0</v>
      </c>
      <c r="I1166" s="975" t="s">
        <v>580</v>
      </c>
    </row>
    <row r="1167" spans="1:9" s="27" customFormat="1" ht="15" customHeight="1" outlineLevel="1" x14ac:dyDescent="0.2">
      <c r="A1167" s="28"/>
      <c r="B1167" s="974"/>
      <c r="C1167" s="419" t="s">
        <v>1980</v>
      </c>
      <c r="D1167" s="420" t="s">
        <v>1981</v>
      </c>
      <c r="E1167" s="418"/>
      <c r="F1167" s="32" t="s">
        <v>36</v>
      </c>
      <c r="G1167" s="24">
        <v>110</v>
      </c>
      <c r="H1167" s="58">
        <f t="shared" si="50"/>
        <v>0</v>
      </c>
      <c r="I1167" s="975" t="s">
        <v>580</v>
      </c>
    </row>
    <row r="1168" spans="1:9" s="27" customFormat="1" ht="15" customHeight="1" outlineLevel="1" x14ac:dyDescent="0.2">
      <c r="A1168" s="28"/>
      <c r="B1168" s="974"/>
      <c r="C1168" s="71" t="s">
        <v>1982</v>
      </c>
      <c r="D1168" s="167" t="s">
        <v>1983</v>
      </c>
      <c r="E1168" s="418" t="s">
        <v>432</v>
      </c>
      <c r="F1168" s="32" t="s">
        <v>36</v>
      </c>
      <c r="G1168" s="24">
        <v>128</v>
      </c>
      <c r="H1168" s="58">
        <f t="shared" si="50"/>
        <v>0</v>
      </c>
      <c r="I1168" s="975" t="s">
        <v>580</v>
      </c>
    </row>
    <row r="1169" spans="1:9" s="27" customFormat="1" ht="15" customHeight="1" outlineLevel="1" x14ac:dyDescent="0.2">
      <c r="A1169" s="28"/>
      <c r="B1169" s="974"/>
      <c r="C1169" s="71" t="s">
        <v>1984</v>
      </c>
      <c r="D1169" s="303" t="s">
        <v>1985</v>
      </c>
      <c r="E1169" s="418"/>
      <c r="F1169" s="32" t="s">
        <v>36</v>
      </c>
      <c r="G1169" s="24">
        <v>110</v>
      </c>
      <c r="H1169" s="58">
        <f t="shared" si="50"/>
        <v>0</v>
      </c>
      <c r="I1169" s="975" t="s">
        <v>580</v>
      </c>
    </row>
    <row r="1170" spans="1:9" s="27" customFormat="1" ht="15" customHeight="1" outlineLevel="1" x14ac:dyDescent="0.2">
      <c r="A1170" s="28"/>
      <c r="B1170" s="974"/>
      <c r="C1170" s="468"/>
      <c r="D1170" s="421"/>
      <c r="E1170" s="187"/>
      <c r="F1170" s="422"/>
      <c r="G1170" s="423"/>
      <c r="H1170" s="58">
        <f t="shared" si="50"/>
        <v>0</v>
      </c>
      <c r="I1170" s="975"/>
    </row>
    <row r="1171" spans="1:9" s="27" customFormat="1" ht="15" customHeight="1" outlineLevel="1" x14ac:dyDescent="0.2">
      <c r="A1171" s="28"/>
      <c r="B1171" s="974"/>
      <c r="C1171" s="71" t="s">
        <v>1986</v>
      </c>
      <c r="D1171" s="167" t="s">
        <v>1987</v>
      </c>
      <c r="E1171" s="418" t="s">
        <v>1988</v>
      </c>
      <c r="F1171" s="32" t="s">
        <v>36</v>
      </c>
      <c r="G1171" s="24">
        <v>72</v>
      </c>
      <c r="H1171" s="58">
        <f t="shared" si="50"/>
        <v>0</v>
      </c>
      <c r="I1171" s="975" t="s">
        <v>580</v>
      </c>
    </row>
    <row r="1172" spans="1:9" s="27" customFormat="1" ht="15" customHeight="1" outlineLevel="1" x14ac:dyDescent="0.2">
      <c r="A1172" s="28"/>
      <c r="B1172" s="974"/>
      <c r="C1172" s="414"/>
      <c r="D1172" s="421"/>
      <c r="E1172" s="187"/>
      <c r="F1172" s="576"/>
      <c r="G1172" s="423"/>
      <c r="H1172" s="58">
        <f t="shared" si="50"/>
        <v>0</v>
      </c>
      <c r="I1172" s="975"/>
    </row>
    <row r="1173" spans="1:9" s="27" customFormat="1" ht="15" customHeight="1" outlineLevel="1" x14ac:dyDescent="0.2">
      <c r="A1173" s="28"/>
      <c r="B1173" s="974"/>
      <c r="C1173" s="71" t="s">
        <v>1989</v>
      </c>
      <c r="D1173" s="167" t="s">
        <v>1990</v>
      </c>
      <c r="E1173" s="418" t="s">
        <v>1988</v>
      </c>
      <c r="F1173" s="32" t="s">
        <v>36</v>
      </c>
      <c r="G1173" s="24">
        <v>98</v>
      </c>
      <c r="H1173" s="58">
        <f t="shared" si="50"/>
        <v>0</v>
      </c>
      <c r="I1173" s="975" t="s">
        <v>580</v>
      </c>
    </row>
    <row r="1174" spans="1:9" s="27" customFormat="1" ht="15" customHeight="1" outlineLevel="1" x14ac:dyDescent="0.2">
      <c r="A1174" s="28"/>
      <c r="B1174" s="974"/>
      <c r="C1174" s="71" t="s">
        <v>1991</v>
      </c>
      <c r="D1174" s="167" t="s">
        <v>1992</v>
      </c>
      <c r="E1174" s="418" t="s">
        <v>1993</v>
      </c>
      <c r="F1174" s="32" t="s">
        <v>36</v>
      </c>
      <c r="G1174" s="24">
        <v>125</v>
      </c>
      <c r="H1174" s="58">
        <f t="shared" si="50"/>
        <v>0</v>
      </c>
      <c r="I1174" s="975" t="s">
        <v>580</v>
      </c>
    </row>
    <row r="1175" spans="1:9" s="27" customFormat="1" ht="15" customHeight="1" outlineLevel="1" x14ac:dyDescent="0.2">
      <c r="A1175" s="28"/>
      <c r="B1175" s="974"/>
      <c r="C1175" s="419" t="s">
        <v>1994</v>
      </c>
      <c r="D1175" s="420" t="s">
        <v>1995</v>
      </c>
      <c r="E1175" s="418" t="s">
        <v>432</v>
      </c>
      <c r="F1175" s="32" t="s">
        <v>36</v>
      </c>
      <c r="G1175" s="24">
        <v>125</v>
      </c>
      <c r="H1175" s="58">
        <f t="shared" si="50"/>
        <v>0</v>
      </c>
      <c r="I1175" s="975" t="s">
        <v>580</v>
      </c>
    </row>
    <row r="1176" spans="1:9" s="27" customFormat="1" ht="15" customHeight="1" outlineLevel="1" x14ac:dyDescent="0.2">
      <c r="A1176" s="28"/>
      <c r="B1176" s="974"/>
      <c r="C1176" s="71" t="s">
        <v>1996</v>
      </c>
      <c r="D1176" s="303" t="s">
        <v>1997</v>
      </c>
      <c r="E1176" s="418"/>
      <c r="F1176" s="32" t="s">
        <v>36</v>
      </c>
      <c r="G1176" s="24">
        <v>125</v>
      </c>
      <c r="H1176" s="58">
        <f t="shared" si="50"/>
        <v>0</v>
      </c>
      <c r="I1176" s="975" t="s">
        <v>580</v>
      </c>
    </row>
    <row r="1177" spans="1:9" s="27" customFormat="1" ht="15" customHeight="1" outlineLevel="1" x14ac:dyDescent="0.2">
      <c r="A1177" s="28"/>
      <c r="B1177" s="974"/>
      <c r="C1177" s="71" t="s">
        <v>1998</v>
      </c>
      <c r="D1177" s="303" t="s">
        <v>1999</v>
      </c>
      <c r="E1177" s="418" t="s">
        <v>2000</v>
      </c>
      <c r="F1177" s="32" t="s">
        <v>36</v>
      </c>
      <c r="G1177" s="24">
        <v>91</v>
      </c>
      <c r="H1177" s="58">
        <f t="shared" si="50"/>
        <v>0</v>
      </c>
      <c r="I1177" s="975" t="s">
        <v>580</v>
      </c>
    </row>
    <row r="1178" spans="1:9" s="27" customFormat="1" ht="15" customHeight="1" outlineLevel="1" thickBot="1" x14ac:dyDescent="0.25">
      <c r="A1178" s="28"/>
      <c r="B1178" s="1028"/>
      <c r="C1178" s="99"/>
      <c r="D1178" s="100"/>
      <c r="E1178" s="164"/>
      <c r="F1178" s="424"/>
      <c r="G1178" s="103"/>
      <c r="H1178" s="58">
        <f t="shared" si="50"/>
        <v>0</v>
      </c>
      <c r="I1178" s="978"/>
    </row>
    <row r="1179" spans="1:9" s="54" customFormat="1" ht="15" customHeight="1" outlineLevel="1" thickBot="1" x14ac:dyDescent="0.25">
      <c r="A1179" s="19"/>
      <c r="B1179" s="970"/>
      <c r="C1179" s="425"/>
      <c r="D1179" s="292" t="s">
        <v>2001</v>
      </c>
      <c r="E1179" s="426"/>
      <c r="F1179" s="207"/>
      <c r="G1179" s="52"/>
      <c r="H1179" s="52"/>
      <c r="I1179" s="980"/>
    </row>
    <row r="1180" spans="1:9" s="27" customFormat="1" ht="15" customHeight="1" outlineLevel="1" x14ac:dyDescent="0.2">
      <c r="A1180" s="28"/>
      <c r="B1180" s="1015"/>
      <c r="C1180" s="94" t="s">
        <v>2002</v>
      </c>
      <c r="D1180" s="417" t="s">
        <v>2003</v>
      </c>
      <c r="E1180" s="427" t="s">
        <v>2000</v>
      </c>
      <c r="F1180" s="23" t="s">
        <v>36</v>
      </c>
      <c r="G1180" s="24">
        <v>134</v>
      </c>
      <c r="H1180" s="58">
        <f t="shared" ref="H1180:H1193" si="51">B1180*G1180</f>
        <v>0</v>
      </c>
      <c r="I1180" s="972" t="s">
        <v>580</v>
      </c>
    </row>
    <row r="1181" spans="1:9" s="27" customFormat="1" ht="15" customHeight="1" outlineLevel="1" x14ac:dyDescent="0.2">
      <c r="A1181" s="28"/>
      <c r="B1181" s="1027"/>
      <c r="C1181" s="419" t="s">
        <v>2004</v>
      </c>
      <c r="D1181" s="428" t="s">
        <v>2005</v>
      </c>
      <c r="E1181" s="418" t="s">
        <v>2000</v>
      </c>
      <c r="F1181" s="32" t="s">
        <v>36</v>
      </c>
      <c r="G1181" s="24">
        <v>134</v>
      </c>
      <c r="H1181" s="58">
        <f t="shared" si="51"/>
        <v>0</v>
      </c>
      <c r="I1181" s="975" t="s">
        <v>580</v>
      </c>
    </row>
    <row r="1182" spans="1:9" s="27" customFormat="1" ht="15" customHeight="1" outlineLevel="1" x14ac:dyDescent="0.2">
      <c r="A1182" s="28"/>
      <c r="B1182" s="974"/>
      <c r="C1182" s="71" t="s">
        <v>2006</v>
      </c>
      <c r="D1182" s="167" t="s">
        <v>2007</v>
      </c>
      <c r="E1182" s="418" t="s">
        <v>432</v>
      </c>
      <c r="F1182" s="32" t="s">
        <v>36</v>
      </c>
      <c r="G1182" s="24">
        <v>159</v>
      </c>
      <c r="H1182" s="58">
        <f t="shared" si="51"/>
        <v>0</v>
      </c>
      <c r="I1182" s="975" t="s">
        <v>580</v>
      </c>
    </row>
    <row r="1183" spans="1:9" s="27" customFormat="1" ht="15" customHeight="1" outlineLevel="1" x14ac:dyDescent="0.2">
      <c r="A1183" s="28"/>
      <c r="B1183" s="974"/>
      <c r="C1183" s="71" t="s">
        <v>2008</v>
      </c>
      <c r="D1183" s="303" t="s">
        <v>2009</v>
      </c>
      <c r="E1183" s="418" t="s">
        <v>2000</v>
      </c>
      <c r="F1183" s="32" t="s">
        <v>36</v>
      </c>
      <c r="G1183" s="24">
        <v>134</v>
      </c>
      <c r="H1183" s="58">
        <f t="shared" si="51"/>
        <v>0</v>
      </c>
      <c r="I1183" s="975" t="s">
        <v>580</v>
      </c>
    </row>
    <row r="1184" spans="1:9" s="27" customFormat="1" ht="15" customHeight="1" outlineLevel="1" x14ac:dyDescent="0.2">
      <c r="A1184" s="28"/>
      <c r="B1184" s="974"/>
      <c r="C1184" s="71" t="s">
        <v>2010</v>
      </c>
      <c r="D1184" s="303" t="s">
        <v>2011</v>
      </c>
      <c r="E1184" s="418" t="s">
        <v>2012</v>
      </c>
      <c r="F1184" s="32" t="s">
        <v>36</v>
      </c>
      <c r="G1184" s="24">
        <v>122</v>
      </c>
      <c r="H1184" s="58">
        <f t="shared" si="51"/>
        <v>0</v>
      </c>
      <c r="I1184" s="975" t="s">
        <v>580</v>
      </c>
    </row>
    <row r="1185" spans="1:9" s="27" customFormat="1" ht="15" customHeight="1" outlineLevel="1" x14ac:dyDescent="0.2">
      <c r="A1185" s="28"/>
      <c r="B1185" s="974"/>
      <c r="C1185" s="419" t="s">
        <v>2013</v>
      </c>
      <c r="D1185" s="428" t="s">
        <v>2014</v>
      </c>
      <c r="E1185" s="418"/>
      <c r="F1185" s="32" t="s">
        <v>36</v>
      </c>
      <c r="G1185" s="24">
        <v>125</v>
      </c>
      <c r="H1185" s="58">
        <f t="shared" si="51"/>
        <v>0</v>
      </c>
      <c r="I1185" s="975" t="s">
        <v>580</v>
      </c>
    </row>
    <row r="1186" spans="1:9" s="27" customFormat="1" ht="15" customHeight="1" outlineLevel="1" x14ac:dyDescent="0.2">
      <c r="A1186" s="28"/>
      <c r="B1186" s="974"/>
      <c r="C1186" s="414"/>
      <c r="D1186" s="429"/>
      <c r="E1186" s="187"/>
      <c r="F1186" s="422"/>
      <c r="G1186" s="386"/>
      <c r="H1186" s="58">
        <f t="shared" si="51"/>
        <v>0</v>
      </c>
      <c r="I1186" s="975"/>
    </row>
    <row r="1187" spans="1:9" s="27" customFormat="1" ht="15" customHeight="1" outlineLevel="1" x14ac:dyDescent="0.2">
      <c r="A1187" s="28"/>
      <c r="B1187" s="974"/>
      <c r="C1187" s="71" t="s">
        <v>2015</v>
      </c>
      <c r="D1187" s="430" t="s">
        <v>2016</v>
      </c>
      <c r="E1187" s="187"/>
      <c r="F1187" s="32" t="s">
        <v>36</v>
      </c>
      <c r="G1187" s="335">
        <v>106</v>
      </c>
      <c r="H1187" s="58">
        <f t="shared" si="51"/>
        <v>0</v>
      </c>
      <c r="I1187" s="975" t="s">
        <v>580</v>
      </c>
    </row>
    <row r="1188" spans="1:9" s="27" customFormat="1" ht="15" customHeight="1" outlineLevel="1" x14ac:dyDescent="0.2">
      <c r="A1188" s="28"/>
      <c r="B1188" s="982"/>
      <c r="C1188" s="431"/>
      <c r="D1188" s="432"/>
      <c r="E1188" s="187"/>
      <c r="F1188" s="422"/>
      <c r="G1188" s="423"/>
      <c r="H1188" s="58">
        <f t="shared" si="51"/>
        <v>0</v>
      </c>
      <c r="I1188" s="975"/>
    </row>
    <row r="1189" spans="1:9" s="27" customFormat="1" ht="15" customHeight="1" outlineLevel="1" x14ac:dyDescent="0.2">
      <c r="A1189" s="28"/>
      <c r="B1189" s="1053"/>
      <c r="C1189" s="419" t="s">
        <v>2017</v>
      </c>
      <c r="D1189" s="428" t="s">
        <v>2018</v>
      </c>
      <c r="E1189" s="418" t="s">
        <v>2019</v>
      </c>
      <c r="F1189" s="32" t="s">
        <v>36</v>
      </c>
      <c r="G1189" s="24">
        <v>152</v>
      </c>
      <c r="H1189" s="58">
        <f t="shared" si="51"/>
        <v>0</v>
      </c>
      <c r="I1189" s="975" t="s">
        <v>580</v>
      </c>
    </row>
    <row r="1190" spans="1:9" s="27" customFormat="1" ht="15" customHeight="1" outlineLevel="1" x14ac:dyDescent="0.2">
      <c r="A1190" s="28"/>
      <c r="B1190" s="974"/>
      <c r="C1190" s="71" t="s">
        <v>2020</v>
      </c>
      <c r="D1190" s="303" t="s">
        <v>2021</v>
      </c>
      <c r="E1190" s="418"/>
      <c r="F1190" s="32" t="s">
        <v>36</v>
      </c>
      <c r="G1190" s="24">
        <v>152</v>
      </c>
      <c r="H1190" s="58">
        <f t="shared" si="51"/>
        <v>0</v>
      </c>
      <c r="I1190" s="975" t="s">
        <v>580</v>
      </c>
    </row>
    <row r="1191" spans="1:9" s="27" customFormat="1" ht="15" customHeight="1" outlineLevel="1" x14ac:dyDescent="0.2">
      <c r="A1191" s="28"/>
      <c r="B1191" s="974"/>
      <c r="C1191" s="71" t="s">
        <v>2022</v>
      </c>
      <c r="D1191" s="303" t="s">
        <v>2023</v>
      </c>
      <c r="E1191" s="418"/>
      <c r="F1191" s="32" t="s">
        <v>36</v>
      </c>
      <c r="G1191" s="24">
        <v>141</v>
      </c>
      <c r="H1191" s="58">
        <f t="shared" si="51"/>
        <v>0</v>
      </c>
      <c r="I1191" s="975" t="s">
        <v>580</v>
      </c>
    </row>
    <row r="1192" spans="1:9" s="27" customFormat="1" ht="15" customHeight="1" outlineLevel="1" thickBot="1" x14ac:dyDescent="0.25">
      <c r="A1192" s="28"/>
      <c r="B1192" s="984"/>
      <c r="C1192" s="419" t="s">
        <v>2024</v>
      </c>
      <c r="D1192" s="428" t="s">
        <v>2025</v>
      </c>
      <c r="E1192" s="418"/>
      <c r="F1192" s="32" t="s">
        <v>36</v>
      </c>
      <c r="G1192" s="24">
        <v>143</v>
      </c>
      <c r="H1192" s="58">
        <f t="shared" si="51"/>
        <v>0</v>
      </c>
      <c r="I1192" s="975" t="s">
        <v>580</v>
      </c>
    </row>
    <row r="1193" spans="1:9" s="27" customFormat="1" ht="15" customHeight="1" outlineLevel="1" thickBot="1" x14ac:dyDescent="0.25">
      <c r="A1193" s="28"/>
      <c r="B1193" s="1029"/>
      <c r="C1193" s="99"/>
      <c r="D1193" s="100"/>
      <c r="E1193" s="164"/>
      <c r="F1193" s="424"/>
      <c r="G1193" s="103"/>
      <c r="H1193" s="58">
        <f t="shared" si="51"/>
        <v>0</v>
      </c>
      <c r="I1193" s="978"/>
    </row>
    <row r="1194" spans="1:9" s="54" customFormat="1" ht="15" customHeight="1" outlineLevel="1" thickBot="1" x14ac:dyDescent="0.25">
      <c r="A1194" s="957"/>
      <c r="B1194" s="970"/>
      <c r="C1194" s="433"/>
      <c r="D1194" s="324" t="s">
        <v>2026</v>
      </c>
      <c r="E1194" s="426"/>
      <c r="F1194" s="434"/>
      <c r="G1194" s="221"/>
      <c r="H1194" s="52"/>
      <c r="I1194" s="980"/>
    </row>
    <row r="1195" spans="1:9" s="27" customFormat="1" ht="15" customHeight="1" outlineLevel="1" x14ac:dyDescent="0.2">
      <c r="A1195" s="28"/>
      <c r="B1195" s="1017"/>
      <c r="C1195" s="94" t="s">
        <v>2027</v>
      </c>
      <c r="D1195" s="379" t="s">
        <v>2028</v>
      </c>
      <c r="E1195" s="164"/>
      <c r="F1195" s="23" t="s">
        <v>36</v>
      </c>
      <c r="G1195" s="24">
        <v>34</v>
      </c>
      <c r="H1195" s="58">
        <f>B1195*G1195</f>
        <v>0</v>
      </c>
      <c r="I1195" s="972" t="s">
        <v>580</v>
      </c>
    </row>
    <row r="1196" spans="1:9" s="27" customFormat="1" ht="15" customHeight="1" outlineLevel="1" x14ac:dyDescent="0.2">
      <c r="A1196" s="28"/>
      <c r="B1196" s="1027"/>
      <c r="C1196" s="71" t="s">
        <v>2029</v>
      </c>
      <c r="D1196" s="303" t="s">
        <v>2030</v>
      </c>
      <c r="E1196" s="418"/>
      <c r="F1196" s="32" t="s">
        <v>36</v>
      </c>
      <c r="G1196" s="24">
        <v>37</v>
      </c>
      <c r="H1196" s="58">
        <f>B1196*G1196</f>
        <v>0</v>
      </c>
      <c r="I1196" s="975" t="s">
        <v>580</v>
      </c>
    </row>
    <row r="1197" spans="1:9" s="27" customFormat="1" ht="15" customHeight="1" outlineLevel="1" x14ac:dyDescent="0.2">
      <c r="A1197" s="28"/>
      <c r="B1197" s="1027"/>
      <c r="C1197" s="419" t="s">
        <v>2031</v>
      </c>
      <c r="D1197" s="428" t="s">
        <v>2032</v>
      </c>
      <c r="E1197" s="418"/>
      <c r="F1197" s="32" t="s">
        <v>36</v>
      </c>
      <c r="G1197" s="24">
        <v>37</v>
      </c>
      <c r="H1197" s="58">
        <f>B1197*G1197</f>
        <v>0</v>
      </c>
      <c r="I1197" s="975" t="s">
        <v>580</v>
      </c>
    </row>
    <row r="1198" spans="1:9" s="27" customFormat="1" ht="15" customHeight="1" outlineLevel="1" x14ac:dyDescent="0.2">
      <c r="A1198" s="28"/>
      <c r="B1198" s="1027"/>
      <c r="C1198" s="71" t="s">
        <v>2033</v>
      </c>
      <c r="D1198" s="379" t="s">
        <v>2034</v>
      </c>
      <c r="E1198" s="164"/>
      <c r="F1198" s="32" t="s">
        <v>36</v>
      </c>
      <c r="G1198" s="24">
        <v>89</v>
      </c>
      <c r="H1198" s="58">
        <f>B1198*G1198</f>
        <v>0</v>
      </c>
      <c r="I1198" s="975" t="s">
        <v>580</v>
      </c>
    </row>
    <row r="1199" spans="1:9" s="27" customFormat="1" ht="15" customHeight="1" outlineLevel="1" x14ac:dyDescent="0.2">
      <c r="A1199" s="28"/>
      <c r="B1199" s="1027"/>
      <c r="C1199" s="71" t="s">
        <v>2035</v>
      </c>
      <c r="D1199" s="303" t="s">
        <v>2036</v>
      </c>
      <c r="E1199" s="418" t="s">
        <v>2012</v>
      </c>
      <c r="F1199" s="32" t="s">
        <v>36</v>
      </c>
      <c r="G1199" s="24">
        <v>38</v>
      </c>
      <c r="H1199" s="58">
        <f>B1199*G1199</f>
        <v>0</v>
      </c>
      <c r="I1199" s="975" t="s">
        <v>580</v>
      </c>
    </row>
    <row r="1200" spans="1:9" s="27" customFormat="1" ht="15" customHeight="1" outlineLevel="1" thickBot="1" x14ac:dyDescent="0.25">
      <c r="A1200" s="28"/>
      <c r="B1200" s="1030"/>
      <c r="C1200" s="435"/>
      <c r="D1200" s="387"/>
      <c r="E1200" s="164"/>
      <c r="F1200" s="436"/>
      <c r="G1200" s="159"/>
      <c r="H1200" s="58">
        <f>A1194*G1200</f>
        <v>0</v>
      </c>
      <c r="I1200" s="978"/>
    </row>
    <row r="1201" spans="1:9" s="54" customFormat="1" ht="15" customHeight="1" outlineLevel="1" thickBot="1" x14ac:dyDescent="0.25">
      <c r="A1201" s="19"/>
      <c r="B1201" s="1031"/>
      <c r="C1201" s="425"/>
      <c r="D1201" s="292" t="s">
        <v>2037</v>
      </c>
      <c r="E1201" s="426"/>
      <c r="F1201" s="354"/>
      <c r="G1201" s="52"/>
      <c r="H1201" s="52"/>
      <c r="I1201" s="980"/>
    </row>
    <row r="1202" spans="1:9" s="27" customFormat="1" ht="15" customHeight="1" outlineLevel="1" x14ac:dyDescent="0.2">
      <c r="A1202" s="28"/>
      <c r="B1202" s="1015"/>
      <c r="C1202" s="94" t="s">
        <v>2038</v>
      </c>
      <c r="D1202" s="417" t="s">
        <v>2039</v>
      </c>
      <c r="E1202" s="427"/>
      <c r="F1202" s="23" t="s">
        <v>36</v>
      </c>
      <c r="G1202" s="63">
        <v>104</v>
      </c>
      <c r="H1202" s="58">
        <f t="shared" ref="H1202:H1216" si="52">B1202*G1202</f>
        <v>0</v>
      </c>
      <c r="I1202" s="972" t="s">
        <v>580</v>
      </c>
    </row>
    <row r="1203" spans="1:9" s="27" customFormat="1" ht="15" customHeight="1" outlineLevel="1" x14ac:dyDescent="0.2">
      <c r="A1203" s="28"/>
      <c r="B1203" s="1027"/>
      <c r="C1203" s="71" t="s">
        <v>2040</v>
      </c>
      <c r="D1203" s="379" t="s">
        <v>2041</v>
      </c>
      <c r="E1203" s="164"/>
      <c r="F1203" s="32" t="s">
        <v>36</v>
      </c>
      <c r="G1203" s="63">
        <v>107</v>
      </c>
      <c r="H1203" s="58">
        <f t="shared" si="52"/>
        <v>0</v>
      </c>
      <c r="I1203" s="975" t="s">
        <v>580</v>
      </c>
    </row>
    <row r="1204" spans="1:9" s="27" customFormat="1" ht="15" customHeight="1" outlineLevel="1" x14ac:dyDescent="0.2">
      <c r="A1204" s="28"/>
      <c r="B1204" s="974"/>
      <c r="C1204" s="71" t="s">
        <v>2042</v>
      </c>
      <c r="D1204" s="303" t="s">
        <v>2043</v>
      </c>
      <c r="E1204" s="418"/>
      <c r="F1204" s="32" t="s">
        <v>36</v>
      </c>
      <c r="G1204" s="63">
        <v>135</v>
      </c>
      <c r="H1204" s="58">
        <f t="shared" si="52"/>
        <v>0</v>
      </c>
      <c r="I1204" s="975" t="s">
        <v>580</v>
      </c>
    </row>
    <row r="1205" spans="1:9" s="27" customFormat="1" ht="15" customHeight="1" outlineLevel="1" x14ac:dyDescent="0.2">
      <c r="A1205" s="28"/>
      <c r="B1205" s="974"/>
      <c r="C1205" s="419" t="s">
        <v>2044</v>
      </c>
      <c r="D1205" s="428" t="s">
        <v>2045</v>
      </c>
      <c r="E1205" s="418"/>
      <c r="F1205" s="32" t="s">
        <v>36</v>
      </c>
      <c r="G1205" s="63">
        <v>135</v>
      </c>
      <c r="H1205" s="58">
        <f t="shared" si="52"/>
        <v>0</v>
      </c>
      <c r="I1205" s="975" t="s">
        <v>580</v>
      </c>
    </row>
    <row r="1206" spans="1:9" s="27" customFormat="1" ht="15" customHeight="1" outlineLevel="1" x14ac:dyDescent="0.2">
      <c r="A1206" s="28"/>
      <c r="B1206" s="974"/>
      <c r="C1206" s="71" t="s">
        <v>2046</v>
      </c>
      <c r="D1206" s="379" t="s">
        <v>2047</v>
      </c>
      <c r="E1206" s="164"/>
      <c r="F1206" s="32" t="s">
        <v>36</v>
      </c>
      <c r="G1206" s="63">
        <v>155</v>
      </c>
      <c r="H1206" s="58">
        <f t="shared" si="52"/>
        <v>0</v>
      </c>
      <c r="I1206" s="975" t="s">
        <v>580</v>
      </c>
    </row>
    <row r="1207" spans="1:9" s="27" customFormat="1" ht="15" customHeight="1" outlineLevel="1" x14ac:dyDescent="0.2">
      <c r="A1207" s="28"/>
      <c r="B1207" s="974"/>
      <c r="C1207" s="71" t="s">
        <v>2048</v>
      </c>
      <c r="D1207" s="303" t="s">
        <v>2049</v>
      </c>
      <c r="E1207" s="418"/>
      <c r="F1207" s="32" t="s">
        <v>36</v>
      </c>
      <c r="G1207" s="63">
        <v>135</v>
      </c>
      <c r="H1207" s="58">
        <f t="shared" si="52"/>
        <v>0</v>
      </c>
      <c r="I1207" s="975" t="s">
        <v>580</v>
      </c>
    </row>
    <row r="1208" spans="1:9" s="27" customFormat="1" ht="15" customHeight="1" outlineLevel="1" x14ac:dyDescent="0.2">
      <c r="A1208" s="28"/>
      <c r="B1208" s="974"/>
      <c r="C1208" s="437"/>
      <c r="D1208" s="386"/>
      <c r="E1208" s="187"/>
      <c r="F1208" s="170"/>
      <c r="G1208" s="1145"/>
      <c r="H1208" s="58">
        <f t="shared" si="52"/>
        <v>0</v>
      </c>
      <c r="I1208" s="975"/>
    </row>
    <row r="1209" spans="1:9" s="27" customFormat="1" ht="15" customHeight="1" outlineLevel="1" x14ac:dyDescent="0.2">
      <c r="A1209" s="28"/>
      <c r="B1209" s="974"/>
      <c r="C1209" s="71" t="s">
        <v>2050</v>
      </c>
      <c r="D1209" s="167" t="s">
        <v>2051</v>
      </c>
      <c r="E1209" s="418" t="s">
        <v>437</v>
      </c>
      <c r="F1209" s="32" t="s">
        <v>36</v>
      </c>
      <c r="G1209" s="63">
        <v>98</v>
      </c>
      <c r="H1209" s="58">
        <f t="shared" si="52"/>
        <v>0</v>
      </c>
      <c r="I1209" s="975" t="s">
        <v>580</v>
      </c>
    </row>
    <row r="1210" spans="1:9" s="27" customFormat="1" ht="15" customHeight="1" outlineLevel="1" x14ac:dyDescent="0.2">
      <c r="A1210" s="28"/>
      <c r="B1210" s="974"/>
      <c r="C1210" s="437"/>
      <c r="D1210" s="386"/>
      <c r="E1210" s="187"/>
      <c r="F1210" s="170"/>
      <c r="G1210" s="1145"/>
      <c r="H1210" s="58">
        <f t="shared" si="52"/>
        <v>0</v>
      </c>
      <c r="I1210" s="975"/>
    </row>
    <row r="1211" spans="1:9" s="27" customFormat="1" ht="15" customHeight="1" outlineLevel="1" x14ac:dyDescent="0.2">
      <c r="A1211" s="257"/>
      <c r="B1211" s="974"/>
      <c r="C1211" s="71" t="s">
        <v>2052</v>
      </c>
      <c r="D1211" s="167" t="s">
        <v>2053</v>
      </c>
      <c r="E1211" s="418" t="s">
        <v>1993</v>
      </c>
      <c r="F1211" s="32" t="s">
        <v>36</v>
      </c>
      <c r="G1211" s="63">
        <v>124</v>
      </c>
      <c r="H1211" s="58">
        <f t="shared" si="52"/>
        <v>0</v>
      </c>
      <c r="I1211" s="975" t="s">
        <v>580</v>
      </c>
    </row>
    <row r="1212" spans="1:9" s="27" customFormat="1" ht="15" customHeight="1" outlineLevel="1" x14ac:dyDescent="0.2">
      <c r="A1212" s="257"/>
      <c r="B1212" s="974"/>
      <c r="C1212" s="71" t="s">
        <v>2054</v>
      </c>
      <c r="D1212" s="167" t="s">
        <v>2055</v>
      </c>
      <c r="E1212" s="418" t="s">
        <v>2056</v>
      </c>
      <c r="F1212" s="32" t="s">
        <v>36</v>
      </c>
      <c r="G1212" s="63">
        <v>150</v>
      </c>
      <c r="H1212" s="58">
        <f t="shared" si="52"/>
        <v>0</v>
      </c>
      <c r="I1212" s="975" t="s">
        <v>580</v>
      </c>
    </row>
    <row r="1213" spans="1:9" s="27" customFormat="1" outlineLevel="1" x14ac:dyDescent="0.2">
      <c r="A1213" s="257"/>
      <c r="B1213" s="974"/>
      <c r="C1213" s="419" t="s">
        <v>2057</v>
      </c>
      <c r="D1213" s="428" t="s">
        <v>2058</v>
      </c>
      <c r="E1213" s="418" t="s">
        <v>2059</v>
      </c>
      <c r="F1213" s="32" t="s">
        <v>36</v>
      </c>
      <c r="G1213" s="63">
        <v>150</v>
      </c>
      <c r="H1213" s="58">
        <f t="shared" si="52"/>
        <v>0</v>
      </c>
      <c r="I1213" s="975" t="s">
        <v>580</v>
      </c>
    </row>
    <row r="1214" spans="1:9" s="27" customFormat="1" ht="15" customHeight="1" outlineLevel="1" x14ac:dyDescent="0.2">
      <c r="A1214" s="257"/>
      <c r="B1214" s="974"/>
      <c r="C1214" s="71" t="s">
        <v>2060</v>
      </c>
      <c r="D1214" s="303" t="s">
        <v>2061</v>
      </c>
      <c r="E1214" s="418" t="s">
        <v>2000</v>
      </c>
      <c r="F1214" s="32" t="s">
        <v>36</v>
      </c>
      <c r="G1214" s="63">
        <v>150</v>
      </c>
      <c r="H1214" s="58">
        <f t="shared" si="52"/>
        <v>0</v>
      </c>
      <c r="I1214" s="975" t="s">
        <v>580</v>
      </c>
    </row>
    <row r="1215" spans="1:9" s="27" customFormat="1" ht="15" customHeight="1" outlineLevel="1" x14ac:dyDescent="0.2">
      <c r="A1215" s="257"/>
      <c r="B1215" s="974"/>
      <c r="C1215" s="71" t="s">
        <v>2062</v>
      </c>
      <c r="D1215" s="303" t="s">
        <v>2063</v>
      </c>
      <c r="E1215" s="418"/>
      <c r="F1215" s="32" t="s">
        <v>36</v>
      </c>
      <c r="G1215" s="63">
        <v>118</v>
      </c>
      <c r="H1215" s="58">
        <f t="shared" si="52"/>
        <v>0</v>
      </c>
      <c r="I1215" s="975" t="s">
        <v>580</v>
      </c>
    </row>
    <row r="1216" spans="1:9" s="27" customFormat="1" ht="15" customHeight="1" outlineLevel="1" thickBot="1" x14ac:dyDescent="0.25">
      <c r="A1216" s="28"/>
      <c r="B1216" s="1014"/>
      <c r="C1216" s="435"/>
      <c r="D1216" s="387"/>
      <c r="E1216" s="164"/>
      <c r="F1216" s="436"/>
      <c r="G1216" s="159"/>
      <c r="H1216" s="58">
        <f t="shared" si="52"/>
        <v>0</v>
      </c>
      <c r="I1216" s="978"/>
    </row>
    <row r="1217" spans="1:9" s="54" customFormat="1" ht="15" customHeight="1" outlineLevel="1" thickBot="1" x14ac:dyDescent="0.25">
      <c r="A1217" s="19"/>
      <c r="B1217" s="970"/>
      <c r="C1217" s="438"/>
      <c r="D1217" s="292" t="s">
        <v>2064</v>
      </c>
      <c r="E1217" s="426"/>
      <c r="F1217" s="354"/>
      <c r="G1217" s="52"/>
      <c r="H1217" s="52"/>
      <c r="I1217" s="980"/>
    </row>
    <row r="1218" spans="1:9" s="27" customFormat="1" ht="15" customHeight="1" outlineLevel="1" x14ac:dyDescent="0.2">
      <c r="A1218" s="28"/>
      <c r="B1218" s="1015"/>
      <c r="C1218" s="94" t="s">
        <v>2065</v>
      </c>
      <c r="D1218" s="417" t="s">
        <v>2066</v>
      </c>
      <c r="E1218" s="427" t="s">
        <v>2059</v>
      </c>
      <c r="F1218" s="23" t="s">
        <v>36</v>
      </c>
      <c r="G1218" s="63">
        <v>160</v>
      </c>
      <c r="H1218" s="58">
        <f t="shared" ref="H1218:H1235" si="53">B1218*G1218</f>
        <v>0</v>
      </c>
      <c r="I1218" s="972" t="s">
        <v>580</v>
      </c>
    </row>
    <row r="1219" spans="1:9" s="27" customFormat="1" ht="15" customHeight="1" outlineLevel="1" x14ac:dyDescent="0.2">
      <c r="A1219" s="28"/>
      <c r="B1219" s="1027"/>
      <c r="C1219" s="419" t="s">
        <v>2067</v>
      </c>
      <c r="D1219" s="428" t="s">
        <v>2068</v>
      </c>
      <c r="E1219" s="418" t="s">
        <v>2000</v>
      </c>
      <c r="F1219" s="32" t="s">
        <v>36</v>
      </c>
      <c r="G1219" s="63">
        <v>160</v>
      </c>
      <c r="H1219" s="58">
        <f t="shared" si="53"/>
        <v>0</v>
      </c>
      <c r="I1219" s="975" t="s">
        <v>580</v>
      </c>
    </row>
    <row r="1220" spans="1:9" s="27" customFormat="1" ht="15" customHeight="1" outlineLevel="1" x14ac:dyDescent="0.2">
      <c r="A1220" s="28"/>
      <c r="B1220" s="1027"/>
      <c r="C1220" s="71" t="s">
        <v>2069</v>
      </c>
      <c r="D1220" s="167" t="s">
        <v>2070</v>
      </c>
      <c r="E1220" s="418" t="s">
        <v>432</v>
      </c>
      <c r="F1220" s="32" t="s">
        <v>36</v>
      </c>
      <c r="G1220" s="63">
        <v>184</v>
      </c>
      <c r="H1220" s="58">
        <f t="shared" si="53"/>
        <v>0</v>
      </c>
      <c r="I1220" s="975" t="s">
        <v>580</v>
      </c>
    </row>
    <row r="1221" spans="1:9" s="27" customFormat="1" ht="15" customHeight="1" outlineLevel="1" x14ac:dyDescent="0.2">
      <c r="A1221" s="28"/>
      <c r="B1221" s="974"/>
      <c r="C1221" s="71" t="s">
        <v>2071</v>
      </c>
      <c r="D1221" s="303" t="s">
        <v>2072</v>
      </c>
      <c r="E1221" s="418"/>
      <c r="F1221" s="32" t="s">
        <v>36</v>
      </c>
      <c r="G1221" s="63">
        <v>160</v>
      </c>
      <c r="H1221" s="58">
        <f t="shared" si="53"/>
        <v>0</v>
      </c>
      <c r="I1221" s="975" t="s">
        <v>580</v>
      </c>
    </row>
    <row r="1222" spans="1:9" s="27" customFormat="1" ht="15" customHeight="1" outlineLevel="1" x14ac:dyDescent="0.2">
      <c r="A1222" s="28"/>
      <c r="B1222" s="974"/>
      <c r="C1222" s="71" t="s">
        <v>2073</v>
      </c>
      <c r="D1222" s="303" t="s">
        <v>2074</v>
      </c>
      <c r="E1222" s="418"/>
      <c r="F1222" s="32" t="s">
        <v>36</v>
      </c>
      <c r="G1222" s="63">
        <v>147</v>
      </c>
      <c r="H1222" s="58">
        <f t="shared" si="53"/>
        <v>0</v>
      </c>
      <c r="I1222" s="975" t="s">
        <v>580</v>
      </c>
    </row>
    <row r="1223" spans="1:9" s="27" customFormat="1" ht="15" customHeight="1" outlineLevel="1" x14ac:dyDescent="0.2">
      <c r="A1223" s="28"/>
      <c r="B1223" s="974"/>
      <c r="C1223" s="419" t="s">
        <v>2075</v>
      </c>
      <c r="D1223" s="428" t="s">
        <v>2076</v>
      </c>
      <c r="E1223" s="418"/>
      <c r="F1223" s="32" t="s">
        <v>36</v>
      </c>
      <c r="G1223" s="63">
        <v>150</v>
      </c>
      <c r="H1223" s="58">
        <f t="shared" si="53"/>
        <v>0</v>
      </c>
      <c r="I1223" s="975" t="s">
        <v>580</v>
      </c>
    </row>
    <row r="1224" spans="1:9" s="27" customFormat="1" ht="15" customHeight="1" outlineLevel="1" x14ac:dyDescent="0.2">
      <c r="A1224" s="28"/>
      <c r="B1224" s="974"/>
      <c r="C1224" s="437"/>
      <c r="D1224" s="439"/>
      <c r="E1224" s="187"/>
      <c r="F1224" s="170"/>
      <c r="G1224" s="1145"/>
      <c r="H1224" s="58">
        <f t="shared" si="53"/>
        <v>0</v>
      </c>
      <c r="I1224" s="975"/>
    </row>
    <row r="1225" spans="1:9" s="27" customFormat="1" ht="15" customHeight="1" outlineLevel="1" x14ac:dyDescent="0.2">
      <c r="A1225" s="28"/>
      <c r="B1225" s="974"/>
      <c r="C1225" s="71" t="s">
        <v>2077</v>
      </c>
      <c r="D1225" s="440" t="s">
        <v>2016</v>
      </c>
      <c r="E1225" s="246"/>
      <c r="F1225" s="32" t="s">
        <v>36</v>
      </c>
      <c r="G1225" s="63">
        <v>132</v>
      </c>
      <c r="H1225" s="58">
        <f t="shared" si="53"/>
        <v>0</v>
      </c>
      <c r="I1225" s="975" t="s">
        <v>580</v>
      </c>
    </row>
    <row r="1226" spans="1:9" s="27" customFormat="1" ht="15" customHeight="1" outlineLevel="1" x14ac:dyDescent="0.2">
      <c r="A1226" s="28"/>
      <c r="B1226" s="974"/>
      <c r="C1226" s="437"/>
      <c r="D1226" s="439"/>
      <c r="E1226" s="187"/>
      <c r="F1226" s="170"/>
      <c r="G1226" s="1145"/>
      <c r="H1226" s="58">
        <f t="shared" si="53"/>
        <v>0</v>
      </c>
      <c r="I1226" s="975"/>
    </row>
    <row r="1227" spans="1:9" s="27" customFormat="1" ht="15" customHeight="1" outlineLevel="1" x14ac:dyDescent="0.2">
      <c r="A1227" s="28"/>
      <c r="B1227" s="974"/>
      <c r="C1227" s="71" t="s">
        <v>2078</v>
      </c>
      <c r="D1227" s="167" t="s">
        <v>2079</v>
      </c>
      <c r="E1227" s="418" t="s">
        <v>2080</v>
      </c>
      <c r="F1227" s="32" t="s">
        <v>36</v>
      </c>
      <c r="G1227" s="63">
        <v>179</v>
      </c>
      <c r="H1227" s="58">
        <f t="shared" si="53"/>
        <v>0</v>
      </c>
      <c r="I1227" s="975" t="s">
        <v>580</v>
      </c>
    </row>
    <row r="1228" spans="1:9" s="27" customFormat="1" ht="15" customHeight="1" outlineLevel="1" x14ac:dyDescent="0.2">
      <c r="A1228" s="28"/>
      <c r="B1228" s="974"/>
      <c r="C1228" s="437"/>
      <c r="D1228" s="439"/>
      <c r="E1228" s="187"/>
      <c r="F1228" s="170"/>
      <c r="G1228" s="1145"/>
      <c r="H1228" s="58">
        <f t="shared" si="53"/>
        <v>0</v>
      </c>
      <c r="I1228" s="975"/>
    </row>
    <row r="1229" spans="1:9" s="27" customFormat="1" outlineLevel="1" x14ac:dyDescent="0.2">
      <c r="A1229" s="28"/>
      <c r="B1229" s="974"/>
      <c r="C1229" s="419" t="s">
        <v>2081</v>
      </c>
      <c r="D1229" s="428" t="s">
        <v>2082</v>
      </c>
      <c r="E1229" s="418" t="s">
        <v>2083</v>
      </c>
      <c r="F1229" s="32" t="s">
        <v>36</v>
      </c>
      <c r="G1229" s="63">
        <v>179</v>
      </c>
      <c r="H1229" s="58">
        <f t="shared" si="53"/>
        <v>0</v>
      </c>
      <c r="I1229" s="975" t="s">
        <v>580</v>
      </c>
    </row>
    <row r="1230" spans="1:9" s="27" customFormat="1" ht="15" customHeight="1" outlineLevel="1" x14ac:dyDescent="0.2">
      <c r="A1230" s="28"/>
      <c r="B1230" s="974"/>
      <c r="C1230" s="437"/>
      <c r="D1230" s="439"/>
      <c r="E1230" s="187"/>
      <c r="F1230" s="170"/>
      <c r="G1230" s="1145"/>
      <c r="H1230" s="58">
        <f t="shared" si="53"/>
        <v>0</v>
      </c>
      <c r="I1230" s="975"/>
    </row>
    <row r="1231" spans="1:9" s="27" customFormat="1" ht="15" customHeight="1" outlineLevel="1" x14ac:dyDescent="0.2">
      <c r="A1231" s="28"/>
      <c r="B1231" s="974"/>
      <c r="C1231" s="71" t="s">
        <v>2084</v>
      </c>
      <c r="D1231" s="303" t="s">
        <v>2085</v>
      </c>
      <c r="E1231" s="418"/>
      <c r="F1231" s="32" t="s">
        <v>36</v>
      </c>
      <c r="G1231" s="63">
        <v>179</v>
      </c>
      <c r="H1231" s="58">
        <f t="shared" si="53"/>
        <v>0</v>
      </c>
      <c r="I1231" s="975" t="s">
        <v>580</v>
      </c>
    </row>
    <row r="1232" spans="1:9" s="27" customFormat="1" ht="15" customHeight="1" outlineLevel="1" x14ac:dyDescent="0.2">
      <c r="A1232" s="28"/>
      <c r="B1232" s="974"/>
      <c r="C1232" s="71" t="s">
        <v>2086</v>
      </c>
      <c r="D1232" s="303" t="s">
        <v>1999</v>
      </c>
      <c r="E1232" s="418"/>
      <c r="F1232" s="32" t="s">
        <v>36</v>
      </c>
      <c r="G1232" s="63">
        <v>167</v>
      </c>
      <c r="H1232" s="58">
        <f t="shared" si="53"/>
        <v>0</v>
      </c>
      <c r="I1232" s="975" t="s">
        <v>580</v>
      </c>
    </row>
    <row r="1233" spans="1:9" s="27" customFormat="1" ht="15" customHeight="1" outlineLevel="1" x14ac:dyDescent="0.2">
      <c r="A1233" s="28"/>
      <c r="B1233" s="974"/>
      <c r="C1233" s="437"/>
      <c r="D1233" s="439"/>
      <c r="E1233" s="187"/>
      <c r="F1233" s="170"/>
      <c r="G1233" s="1145"/>
      <c r="H1233" s="58">
        <f t="shared" si="53"/>
        <v>0</v>
      </c>
      <c r="I1233" s="975"/>
    </row>
    <row r="1234" spans="1:9" s="27" customFormat="1" ht="15" customHeight="1" outlineLevel="1" x14ac:dyDescent="0.2">
      <c r="A1234" s="28"/>
      <c r="B1234" s="974"/>
      <c r="C1234" s="419" t="s">
        <v>2087</v>
      </c>
      <c r="D1234" s="428" t="s">
        <v>2088</v>
      </c>
      <c r="E1234" s="418"/>
      <c r="F1234" s="32" t="s">
        <v>36</v>
      </c>
      <c r="G1234" s="63">
        <v>170</v>
      </c>
      <c r="H1234" s="58">
        <f t="shared" si="53"/>
        <v>0</v>
      </c>
      <c r="I1234" s="975" t="s">
        <v>580</v>
      </c>
    </row>
    <row r="1235" spans="1:9" s="27" customFormat="1" ht="15" customHeight="1" outlineLevel="1" thickBot="1" x14ac:dyDescent="0.25">
      <c r="A1235" s="28"/>
      <c r="B1235" s="984"/>
      <c r="C1235" s="435"/>
      <c r="D1235" s="441"/>
      <c r="E1235" s="164"/>
      <c r="F1235" s="436"/>
      <c r="G1235" s="1146"/>
      <c r="H1235" s="58">
        <f t="shared" si="53"/>
        <v>0</v>
      </c>
      <c r="I1235" s="978"/>
    </row>
    <row r="1236" spans="1:9" s="54" customFormat="1" ht="15" customHeight="1" outlineLevel="1" thickBot="1" x14ac:dyDescent="0.25">
      <c r="A1236" s="19"/>
      <c r="B1236" s="970"/>
      <c r="C1236" s="438"/>
      <c r="D1236" s="292" t="s">
        <v>2089</v>
      </c>
      <c r="E1236" s="426"/>
      <c r="F1236" s="354"/>
      <c r="G1236" s="52"/>
      <c r="H1236" s="52"/>
      <c r="I1236" s="980"/>
    </row>
    <row r="1237" spans="1:9" s="27" customFormat="1" ht="15" customHeight="1" outlineLevel="1" x14ac:dyDescent="0.2">
      <c r="A1237" s="28"/>
      <c r="B1237" s="1015"/>
      <c r="C1237" s="94" t="s">
        <v>2090</v>
      </c>
      <c r="D1237" s="442" t="s">
        <v>2091</v>
      </c>
      <c r="E1237" s="443"/>
      <c r="F1237" s="23" t="s">
        <v>36</v>
      </c>
      <c r="G1237" s="63">
        <v>59</v>
      </c>
      <c r="H1237" s="58">
        <f>B1237*G1237</f>
        <v>0</v>
      </c>
      <c r="I1237" s="972" t="s">
        <v>580</v>
      </c>
    </row>
    <row r="1238" spans="1:9" s="27" customFormat="1" ht="15" customHeight="1" outlineLevel="1" x14ac:dyDescent="0.2">
      <c r="A1238" s="28"/>
      <c r="B1238" s="1027"/>
      <c r="C1238" s="71" t="s">
        <v>2092</v>
      </c>
      <c r="D1238" s="303" t="s">
        <v>2093</v>
      </c>
      <c r="E1238" s="418" t="s">
        <v>432</v>
      </c>
      <c r="F1238" s="32" t="s">
        <v>36</v>
      </c>
      <c r="G1238" s="63">
        <v>63</v>
      </c>
      <c r="H1238" s="58">
        <f>B1238*G1238</f>
        <v>0</v>
      </c>
      <c r="I1238" s="975" t="s">
        <v>580</v>
      </c>
    </row>
    <row r="1239" spans="1:9" s="27" customFormat="1" ht="25.5" customHeight="1" outlineLevel="1" x14ac:dyDescent="0.2">
      <c r="A1239" s="28"/>
      <c r="B1239" s="1027"/>
      <c r="C1239" s="419" t="s">
        <v>2094</v>
      </c>
      <c r="D1239" s="428" t="s">
        <v>2095</v>
      </c>
      <c r="E1239" s="418"/>
      <c r="F1239" s="171" t="s">
        <v>36</v>
      </c>
      <c r="G1239" s="63">
        <v>63</v>
      </c>
      <c r="H1239" s="58">
        <f>B1239*G1239</f>
        <v>0</v>
      </c>
      <c r="I1239" s="975" t="s">
        <v>580</v>
      </c>
    </row>
    <row r="1240" spans="1:9" s="27" customFormat="1" ht="15" customHeight="1" outlineLevel="1" x14ac:dyDescent="0.2">
      <c r="A1240" s="28"/>
      <c r="B1240" s="1027"/>
      <c r="C1240" s="71" t="s">
        <v>2096</v>
      </c>
      <c r="D1240" s="167" t="s">
        <v>2097</v>
      </c>
      <c r="E1240" s="418" t="s">
        <v>287</v>
      </c>
      <c r="F1240" s="32" t="s">
        <v>36</v>
      </c>
      <c r="G1240" s="63">
        <v>115</v>
      </c>
      <c r="H1240" s="58">
        <f>B1240*G1240</f>
        <v>0</v>
      </c>
      <c r="I1240" s="975" t="s">
        <v>580</v>
      </c>
    </row>
    <row r="1241" spans="1:9" s="27" customFormat="1" ht="15" customHeight="1" outlineLevel="1" thickBot="1" x14ac:dyDescent="0.25">
      <c r="A1241" s="28"/>
      <c r="B1241" s="1014"/>
      <c r="C1241" s="99"/>
      <c r="D1241" s="100"/>
      <c r="E1241" s="164"/>
      <c r="F1241" s="424"/>
      <c r="G1241" s="89"/>
      <c r="H1241" s="58">
        <f>B1241*G1241</f>
        <v>0</v>
      </c>
      <c r="I1241" s="978"/>
    </row>
    <row r="1242" spans="1:9" s="54" customFormat="1" ht="15" customHeight="1" outlineLevel="1" thickBot="1" x14ac:dyDescent="0.25">
      <c r="A1242" s="19"/>
      <c r="B1242" s="970"/>
      <c r="C1242" s="438"/>
      <c r="D1242" s="292" t="s">
        <v>2098</v>
      </c>
      <c r="E1242" s="426"/>
      <c r="F1242" s="354"/>
      <c r="G1242" s="52"/>
      <c r="H1242" s="52"/>
      <c r="I1242" s="980"/>
    </row>
    <row r="1243" spans="1:9" s="27" customFormat="1" ht="15" customHeight="1" outlineLevel="1" x14ac:dyDescent="0.2">
      <c r="A1243" s="28"/>
      <c r="B1243" s="1015"/>
      <c r="C1243" s="94" t="s">
        <v>2099</v>
      </c>
      <c r="D1243" s="444" t="s">
        <v>2100</v>
      </c>
      <c r="E1243" s="443"/>
      <c r="F1243" s="23" t="s">
        <v>36</v>
      </c>
      <c r="G1243" s="63">
        <v>142</v>
      </c>
      <c r="H1243" s="58">
        <f t="shared" ref="H1243:H1248" si="54">B1243*G1243</f>
        <v>0</v>
      </c>
      <c r="I1243" s="983" t="s">
        <v>119</v>
      </c>
    </row>
    <row r="1244" spans="1:9" s="27" customFormat="1" ht="15" customHeight="1" outlineLevel="1" x14ac:dyDescent="0.2">
      <c r="A1244" s="28"/>
      <c r="B1244" s="1027"/>
      <c r="C1244" s="94" t="s">
        <v>2101</v>
      </c>
      <c r="D1244" s="368" t="s">
        <v>2102</v>
      </c>
      <c r="E1244" s="418" t="s">
        <v>432</v>
      </c>
      <c r="F1244" s="32" t="s">
        <v>36</v>
      </c>
      <c r="G1244" s="63">
        <v>142</v>
      </c>
      <c r="H1244" s="58">
        <f t="shared" si="54"/>
        <v>0</v>
      </c>
      <c r="I1244" s="983" t="s">
        <v>119</v>
      </c>
    </row>
    <row r="1245" spans="1:9" s="27" customFormat="1" ht="15" customHeight="1" outlineLevel="1" x14ac:dyDescent="0.2">
      <c r="A1245" s="28"/>
      <c r="B1245" s="1027"/>
      <c r="C1245" s="94" t="s">
        <v>2103</v>
      </c>
      <c r="D1245" s="368" t="s">
        <v>2104</v>
      </c>
      <c r="E1245" s="418"/>
      <c r="F1245" s="32" t="s">
        <v>36</v>
      </c>
      <c r="G1245" s="63">
        <v>148</v>
      </c>
      <c r="H1245" s="58">
        <f t="shared" si="54"/>
        <v>0</v>
      </c>
      <c r="I1245" s="983" t="s">
        <v>119</v>
      </c>
    </row>
    <row r="1246" spans="1:9" s="27" customFormat="1" ht="15" customHeight="1" outlineLevel="1" x14ac:dyDescent="0.2">
      <c r="A1246" s="28"/>
      <c r="B1246" s="1027"/>
      <c r="C1246" s="94" t="s">
        <v>2105</v>
      </c>
      <c r="D1246" s="368" t="s">
        <v>2106</v>
      </c>
      <c r="E1246" s="418" t="s">
        <v>287</v>
      </c>
      <c r="F1246" s="32" t="s">
        <v>36</v>
      </c>
      <c r="G1246" s="63">
        <v>148</v>
      </c>
      <c r="H1246" s="58">
        <f t="shared" si="54"/>
        <v>0</v>
      </c>
      <c r="I1246" s="983" t="s">
        <v>119</v>
      </c>
    </row>
    <row r="1247" spans="1:9" s="27" customFormat="1" ht="15" customHeight="1" outlineLevel="1" x14ac:dyDescent="0.2">
      <c r="A1247" s="28"/>
      <c r="B1247" s="1014"/>
      <c r="C1247" s="94" t="s">
        <v>2107</v>
      </c>
      <c r="D1247" s="368" t="s">
        <v>2108</v>
      </c>
      <c r="E1247" s="445"/>
      <c r="F1247" s="157" t="s">
        <v>36</v>
      </c>
      <c r="G1247" s="63">
        <v>155</v>
      </c>
      <c r="H1247" s="58">
        <f t="shared" si="54"/>
        <v>0</v>
      </c>
      <c r="I1247" s="983" t="s">
        <v>119</v>
      </c>
    </row>
    <row r="1248" spans="1:9" s="27" customFormat="1" ht="15" customHeight="1" outlineLevel="1" thickBot="1" x14ac:dyDescent="0.25">
      <c r="A1248" s="28"/>
      <c r="B1248" s="1014"/>
      <c r="C1248" s="99"/>
      <c r="D1248" s="100"/>
      <c r="E1248" s="164"/>
      <c r="F1248" s="424"/>
      <c r="G1248" s="89"/>
      <c r="H1248" s="58">
        <f t="shared" si="54"/>
        <v>0</v>
      </c>
      <c r="I1248" s="978"/>
    </row>
    <row r="1249" spans="1:9" s="54" customFormat="1" ht="15" customHeight="1" outlineLevel="1" thickBot="1" x14ac:dyDescent="0.25">
      <c r="A1249" s="19"/>
      <c r="B1249" s="970"/>
      <c r="C1249" s="438"/>
      <c r="D1249" s="292" t="s">
        <v>2109</v>
      </c>
      <c r="E1249" s="426"/>
      <c r="F1249" s="354"/>
      <c r="G1249" s="52"/>
      <c r="H1249" s="52"/>
      <c r="I1249" s="980"/>
    </row>
    <row r="1250" spans="1:9" s="27" customFormat="1" ht="15" customHeight="1" outlineLevel="1" x14ac:dyDescent="0.2">
      <c r="A1250" s="28"/>
      <c r="B1250" s="1015"/>
      <c r="C1250" s="94" t="s">
        <v>2110</v>
      </c>
      <c r="D1250" s="444" t="s">
        <v>2111</v>
      </c>
      <c r="E1250" s="443"/>
      <c r="F1250" s="23" t="s">
        <v>36</v>
      </c>
      <c r="G1250" s="63">
        <v>142</v>
      </c>
      <c r="H1250" s="58">
        <f t="shared" ref="H1250:H1255" si="55">B1250*G1250</f>
        <v>0</v>
      </c>
      <c r="I1250" s="983" t="s">
        <v>119</v>
      </c>
    </row>
    <row r="1251" spans="1:9" s="27" customFormat="1" ht="15" customHeight="1" outlineLevel="1" x14ac:dyDescent="0.2">
      <c r="A1251" s="28"/>
      <c r="B1251" s="1027"/>
      <c r="C1251" s="94" t="s">
        <v>2112</v>
      </c>
      <c r="D1251" s="368" t="s">
        <v>2113</v>
      </c>
      <c r="E1251" s="418" t="s">
        <v>432</v>
      </c>
      <c r="F1251" s="32" t="s">
        <v>36</v>
      </c>
      <c r="G1251" s="63">
        <v>142</v>
      </c>
      <c r="H1251" s="58">
        <f t="shared" si="55"/>
        <v>0</v>
      </c>
      <c r="I1251" s="983" t="s">
        <v>119</v>
      </c>
    </row>
    <row r="1252" spans="1:9" s="27" customFormat="1" ht="15" customHeight="1" outlineLevel="1" x14ac:dyDescent="0.2">
      <c r="A1252" s="28"/>
      <c r="B1252" s="1027"/>
      <c r="C1252" s="94" t="s">
        <v>2114</v>
      </c>
      <c r="D1252" s="368" t="s">
        <v>2115</v>
      </c>
      <c r="E1252" s="418"/>
      <c r="F1252" s="32" t="s">
        <v>36</v>
      </c>
      <c r="G1252" s="63">
        <v>148</v>
      </c>
      <c r="H1252" s="58">
        <f t="shared" si="55"/>
        <v>0</v>
      </c>
      <c r="I1252" s="983" t="s">
        <v>119</v>
      </c>
    </row>
    <row r="1253" spans="1:9" s="27" customFormat="1" ht="15" customHeight="1" outlineLevel="1" x14ac:dyDescent="0.2">
      <c r="A1253" s="28"/>
      <c r="B1253" s="1027"/>
      <c r="C1253" s="94" t="s">
        <v>2116</v>
      </c>
      <c r="D1253" s="368" t="s">
        <v>2117</v>
      </c>
      <c r="E1253" s="418" t="s">
        <v>287</v>
      </c>
      <c r="F1253" s="32" t="s">
        <v>36</v>
      </c>
      <c r="G1253" s="63">
        <v>148</v>
      </c>
      <c r="H1253" s="58">
        <f t="shared" si="55"/>
        <v>0</v>
      </c>
      <c r="I1253" s="983" t="s">
        <v>119</v>
      </c>
    </row>
    <row r="1254" spans="1:9" s="27" customFormat="1" ht="15" customHeight="1" outlineLevel="1" x14ac:dyDescent="0.2">
      <c r="A1254" s="28"/>
      <c r="B1254" s="1014"/>
      <c r="C1254" s="94" t="s">
        <v>2118</v>
      </c>
      <c r="D1254" s="368" t="s">
        <v>2119</v>
      </c>
      <c r="E1254" s="445"/>
      <c r="F1254" s="157" t="s">
        <v>36</v>
      </c>
      <c r="G1254" s="63">
        <v>155</v>
      </c>
      <c r="H1254" s="58">
        <f t="shared" si="55"/>
        <v>0</v>
      </c>
      <c r="I1254" s="983" t="s">
        <v>119</v>
      </c>
    </row>
    <row r="1255" spans="1:9" s="27" customFormat="1" ht="15" customHeight="1" outlineLevel="1" thickBot="1" x14ac:dyDescent="0.25">
      <c r="A1255" s="28"/>
      <c r="B1255" s="1014"/>
      <c r="C1255" s="99"/>
      <c r="D1255" s="100"/>
      <c r="E1255" s="164"/>
      <c r="F1255" s="424"/>
      <c r="G1255" s="89"/>
      <c r="H1255" s="58">
        <f t="shared" si="55"/>
        <v>0</v>
      </c>
      <c r="I1255" s="978"/>
    </row>
    <row r="1256" spans="1:9" s="54" customFormat="1" ht="15" customHeight="1" outlineLevel="1" thickBot="1" x14ac:dyDescent="0.25">
      <c r="A1256" s="19"/>
      <c r="B1256" s="970"/>
      <c r="C1256" s="438"/>
      <c r="D1256" s="292" t="s">
        <v>2120</v>
      </c>
      <c r="E1256" s="426"/>
      <c r="F1256" s="354"/>
      <c r="G1256" s="52"/>
      <c r="H1256" s="52"/>
      <c r="I1256" s="980"/>
    </row>
    <row r="1257" spans="1:9" s="27" customFormat="1" ht="15" customHeight="1" outlineLevel="1" x14ac:dyDescent="0.2">
      <c r="A1257" s="28"/>
      <c r="B1257" s="1015"/>
      <c r="C1257" s="94" t="s">
        <v>2121</v>
      </c>
      <c r="D1257" s="444" t="s">
        <v>2122</v>
      </c>
      <c r="E1257" s="443"/>
      <c r="F1257" s="23" t="s">
        <v>36</v>
      </c>
      <c r="G1257" s="63">
        <v>167</v>
      </c>
      <c r="H1257" s="58">
        <f>B1257*G1257</f>
        <v>0</v>
      </c>
      <c r="I1257" s="983" t="s">
        <v>878</v>
      </c>
    </row>
    <row r="1258" spans="1:9" s="27" customFormat="1" ht="15" customHeight="1" outlineLevel="1" x14ac:dyDescent="0.2">
      <c r="A1258" s="28"/>
      <c r="B1258" s="1027"/>
      <c r="C1258" s="94" t="s">
        <v>2123</v>
      </c>
      <c r="D1258" s="368" t="s">
        <v>2124</v>
      </c>
      <c r="E1258" s="418" t="s">
        <v>432</v>
      </c>
      <c r="F1258" s="32" t="s">
        <v>36</v>
      </c>
      <c r="G1258" s="63">
        <v>167</v>
      </c>
      <c r="H1258" s="58">
        <f>B1258*G1258</f>
        <v>0</v>
      </c>
      <c r="I1258" s="983" t="s">
        <v>878</v>
      </c>
    </row>
    <row r="1259" spans="1:9" s="27" customFormat="1" ht="15" customHeight="1" outlineLevel="1" x14ac:dyDescent="0.2">
      <c r="A1259" s="28"/>
      <c r="B1259" s="1027"/>
      <c r="C1259" s="94" t="s">
        <v>2125</v>
      </c>
      <c r="D1259" s="368" t="s">
        <v>2126</v>
      </c>
      <c r="E1259" s="418"/>
      <c r="F1259" s="32" t="s">
        <v>36</v>
      </c>
      <c r="G1259" s="63">
        <v>173</v>
      </c>
      <c r="H1259" s="58">
        <f>B1259*G1259</f>
        <v>0</v>
      </c>
      <c r="I1259" s="983" t="s">
        <v>878</v>
      </c>
    </row>
    <row r="1260" spans="1:9" s="27" customFormat="1" ht="15" customHeight="1" outlineLevel="1" x14ac:dyDescent="0.2">
      <c r="A1260" s="28"/>
      <c r="B1260" s="1027"/>
      <c r="C1260" s="94" t="s">
        <v>2127</v>
      </c>
      <c r="D1260" s="368" t="s">
        <v>2128</v>
      </c>
      <c r="E1260" s="418" t="s">
        <v>287</v>
      </c>
      <c r="F1260" s="32" t="s">
        <v>36</v>
      </c>
      <c r="G1260" s="63">
        <v>179</v>
      </c>
      <c r="H1260" s="58">
        <f>B1260*G1260</f>
        <v>0</v>
      </c>
      <c r="I1260" s="983" t="s">
        <v>878</v>
      </c>
    </row>
    <row r="1261" spans="1:9" s="27" customFormat="1" ht="15" customHeight="1" outlineLevel="1" thickBot="1" x14ac:dyDescent="0.25">
      <c r="A1261" s="28"/>
      <c r="B1261" s="1014"/>
      <c r="C1261" s="99"/>
      <c r="D1261" s="100"/>
      <c r="E1261" s="164"/>
      <c r="F1261" s="424"/>
      <c r="G1261" s="89"/>
      <c r="H1261" s="58">
        <f>B1261*G1261</f>
        <v>0</v>
      </c>
      <c r="I1261" s="978"/>
    </row>
    <row r="1262" spans="1:9" s="54" customFormat="1" ht="15" customHeight="1" outlineLevel="1" thickBot="1" x14ac:dyDescent="0.25">
      <c r="A1262" s="19"/>
      <c r="B1262" s="970"/>
      <c r="C1262" s="438"/>
      <c r="D1262" s="292" t="s">
        <v>2129</v>
      </c>
      <c r="E1262" s="426"/>
      <c r="F1262" s="354"/>
      <c r="G1262" s="52"/>
      <c r="H1262" s="52"/>
      <c r="I1262" s="980"/>
    </row>
    <row r="1263" spans="1:9" s="27" customFormat="1" ht="15" customHeight="1" outlineLevel="1" x14ac:dyDescent="0.2">
      <c r="A1263" s="28"/>
      <c r="B1263" s="1015"/>
      <c r="C1263" s="94" t="s">
        <v>2130</v>
      </c>
      <c r="D1263" s="444" t="s">
        <v>2131</v>
      </c>
      <c r="E1263" s="443"/>
      <c r="F1263" s="23" t="s">
        <v>36</v>
      </c>
      <c r="G1263" s="63">
        <v>161</v>
      </c>
      <c r="H1263" s="58">
        <f>B1263*G1263</f>
        <v>0</v>
      </c>
      <c r="I1263" s="983" t="s">
        <v>878</v>
      </c>
    </row>
    <row r="1264" spans="1:9" s="27" customFormat="1" ht="15" customHeight="1" outlineLevel="1" x14ac:dyDescent="0.2">
      <c r="A1264" s="28"/>
      <c r="B1264" s="1027"/>
      <c r="C1264" s="94" t="s">
        <v>2132</v>
      </c>
      <c r="D1264" s="368" t="s">
        <v>2133</v>
      </c>
      <c r="E1264" s="418" t="s">
        <v>432</v>
      </c>
      <c r="F1264" s="32" t="s">
        <v>36</v>
      </c>
      <c r="G1264" s="63">
        <v>161</v>
      </c>
      <c r="H1264" s="58">
        <f>B1264*G1264</f>
        <v>0</v>
      </c>
      <c r="I1264" s="983" t="s">
        <v>878</v>
      </c>
    </row>
    <row r="1265" spans="1:9" s="27" customFormat="1" ht="15" customHeight="1" outlineLevel="1" x14ac:dyDescent="0.2">
      <c r="A1265" s="28"/>
      <c r="B1265" s="1027"/>
      <c r="C1265" s="94" t="s">
        <v>2134</v>
      </c>
      <c r="D1265" s="368" t="s">
        <v>2135</v>
      </c>
      <c r="E1265" s="418"/>
      <c r="F1265" s="32" t="s">
        <v>36</v>
      </c>
      <c r="G1265" s="63">
        <v>173</v>
      </c>
      <c r="H1265" s="58">
        <f>B1265*G1265</f>
        <v>0</v>
      </c>
      <c r="I1265" s="983" t="s">
        <v>878</v>
      </c>
    </row>
    <row r="1266" spans="1:9" s="27" customFormat="1" ht="15" customHeight="1" outlineLevel="1" x14ac:dyDescent="0.2">
      <c r="A1266" s="28"/>
      <c r="B1266" s="1027"/>
      <c r="C1266" s="94" t="s">
        <v>2136</v>
      </c>
      <c r="D1266" s="368" t="s">
        <v>2137</v>
      </c>
      <c r="E1266" s="418" t="s">
        <v>287</v>
      </c>
      <c r="F1266" s="32" t="s">
        <v>36</v>
      </c>
      <c r="G1266" s="63">
        <v>173</v>
      </c>
      <c r="H1266" s="58">
        <f>B1266*G1266</f>
        <v>0</v>
      </c>
      <c r="I1266" s="983" t="s">
        <v>878</v>
      </c>
    </row>
    <row r="1267" spans="1:9" s="27" customFormat="1" ht="15" customHeight="1" outlineLevel="1" thickBot="1" x14ac:dyDescent="0.25">
      <c r="A1267" s="28"/>
      <c r="B1267" s="1014"/>
      <c r="C1267" s="99"/>
      <c r="D1267" s="100"/>
      <c r="E1267" s="164"/>
      <c r="F1267" s="424"/>
      <c r="G1267" s="89"/>
      <c r="H1267" s="58">
        <f>B1267*G1267</f>
        <v>0</v>
      </c>
      <c r="I1267" s="978"/>
    </row>
    <row r="1268" spans="1:9" s="54" customFormat="1" ht="15" customHeight="1" outlineLevel="1" thickBot="1" x14ac:dyDescent="0.25">
      <c r="A1268" s="19"/>
      <c r="B1268" s="970"/>
      <c r="C1268" s="438"/>
      <c r="D1268" s="292" t="s">
        <v>2138</v>
      </c>
      <c r="E1268" s="426"/>
      <c r="F1268" s="354"/>
      <c r="G1268" s="52"/>
      <c r="H1268" s="52"/>
      <c r="I1268" s="980"/>
    </row>
    <row r="1269" spans="1:9" s="27" customFormat="1" ht="15" customHeight="1" outlineLevel="1" x14ac:dyDescent="0.2">
      <c r="A1269" s="28"/>
      <c r="B1269" s="1027"/>
      <c r="C1269" s="94" t="s">
        <v>2139</v>
      </c>
      <c r="D1269" s="368" t="s">
        <v>2140</v>
      </c>
      <c r="E1269" s="418" t="s">
        <v>432</v>
      </c>
      <c r="F1269" s="32" t="s">
        <v>36</v>
      </c>
      <c r="G1269" s="63">
        <v>167</v>
      </c>
      <c r="H1269" s="58">
        <f>B1269*G1269</f>
        <v>0</v>
      </c>
      <c r="I1269" s="983" t="s">
        <v>878</v>
      </c>
    </row>
    <row r="1270" spans="1:9" s="27" customFormat="1" ht="15" customHeight="1" outlineLevel="1" x14ac:dyDescent="0.2">
      <c r="A1270" s="28"/>
      <c r="B1270" s="1027"/>
      <c r="C1270" s="94" t="s">
        <v>2141</v>
      </c>
      <c r="D1270" s="368" t="s">
        <v>2142</v>
      </c>
      <c r="E1270" s="418"/>
      <c r="F1270" s="32" t="s">
        <v>36</v>
      </c>
      <c r="G1270" s="63">
        <v>173</v>
      </c>
      <c r="H1270" s="58">
        <f>B1270*G1270</f>
        <v>0</v>
      </c>
      <c r="I1270" s="983" t="s">
        <v>878</v>
      </c>
    </row>
    <row r="1271" spans="1:9" s="27" customFormat="1" ht="15" customHeight="1" outlineLevel="1" x14ac:dyDescent="0.2">
      <c r="A1271" s="28"/>
      <c r="B1271" s="1027"/>
      <c r="C1271" s="94" t="s">
        <v>2143</v>
      </c>
      <c r="D1271" s="368" t="s">
        <v>2144</v>
      </c>
      <c r="E1271" s="418" t="s">
        <v>287</v>
      </c>
      <c r="F1271" s="32" t="s">
        <v>36</v>
      </c>
      <c r="G1271" s="63">
        <v>179</v>
      </c>
      <c r="H1271" s="58">
        <f>B1271*G1271</f>
        <v>0</v>
      </c>
      <c r="I1271" s="983" t="s">
        <v>878</v>
      </c>
    </row>
    <row r="1272" spans="1:9" s="27" customFormat="1" ht="15" customHeight="1" outlineLevel="1" thickBot="1" x14ac:dyDescent="0.25">
      <c r="A1272" s="28"/>
      <c r="B1272" s="1014"/>
      <c r="C1272" s="99"/>
      <c r="D1272" s="100"/>
      <c r="E1272" s="164"/>
      <c r="F1272" s="424"/>
      <c r="G1272" s="89"/>
      <c r="H1272" s="58">
        <f>B1272*G1272</f>
        <v>0</v>
      </c>
      <c r="I1272" s="978"/>
    </row>
    <row r="1273" spans="1:9" s="54" customFormat="1" ht="15" customHeight="1" outlineLevel="1" thickBot="1" x14ac:dyDescent="0.25">
      <c r="A1273" s="19"/>
      <c r="B1273" s="970"/>
      <c r="C1273" s="438"/>
      <c r="D1273" s="292" t="s">
        <v>2145</v>
      </c>
      <c r="E1273" s="426"/>
      <c r="F1273" s="354"/>
      <c r="G1273" s="52"/>
      <c r="H1273" s="52"/>
      <c r="I1273" s="980"/>
    </row>
    <row r="1274" spans="1:9" s="27" customFormat="1" ht="15" customHeight="1" outlineLevel="1" x14ac:dyDescent="0.2">
      <c r="A1274" s="28"/>
      <c r="B1274" s="1027"/>
      <c r="C1274" s="94" t="s">
        <v>2146</v>
      </c>
      <c r="D1274" s="368" t="s">
        <v>2147</v>
      </c>
      <c r="E1274" s="418" t="s">
        <v>432</v>
      </c>
      <c r="F1274" s="32" t="s">
        <v>36</v>
      </c>
      <c r="G1274" s="63">
        <v>161</v>
      </c>
      <c r="H1274" s="58">
        <f>B1274*G1274</f>
        <v>0</v>
      </c>
      <c r="I1274" s="983" t="s">
        <v>878</v>
      </c>
    </row>
    <row r="1275" spans="1:9" s="27" customFormat="1" ht="15" customHeight="1" outlineLevel="1" x14ac:dyDescent="0.2">
      <c r="A1275" s="28"/>
      <c r="B1275" s="1027"/>
      <c r="C1275" s="94" t="s">
        <v>2148</v>
      </c>
      <c r="D1275" s="368" t="s">
        <v>2149</v>
      </c>
      <c r="E1275" s="418"/>
      <c r="F1275" s="32" t="s">
        <v>36</v>
      </c>
      <c r="G1275" s="63">
        <v>167</v>
      </c>
      <c r="H1275" s="58">
        <f>B1275*G1275</f>
        <v>0</v>
      </c>
      <c r="I1275" s="983" t="s">
        <v>878</v>
      </c>
    </row>
    <row r="1276" spans="1:9" s="27" customFormat="1" ht="15" customHeight="1" outlineLevel="1" x14ac:dyDescent="0.2">
      <c r="A1276" s="28"/>
      <c r="B1276" s="1027"/>
      <c r="C1276" s="94" t="s">
        <v>2150</v>
      </c>
      <c r="D1276" s="368" t="s">
        <v>2151</v>
      </c>
      <c r="E1276" s="418" t="s">
        <v>287</v>
      </c>
      <c r="F1276" s="32" t="s">
        <v>36</v>
      </c>
      <c r="G1276" s="63">
        <v>173</v>
      </c>
      <c r="H1276" s="58">
        <f>B1276*G1276</f>
        <v>0</v>
      </c>
      <c r="I1276" s="983" t="s">
        <v>878</v>
      </c>
    </row>
    <row r="1277" spans="1:9" s="27" customFormat="1" ht="15" customHeight="1" outlineLevel="1" thickBot="1" x14ac:dyDescent="0.25">
      <c r="A1277" s="28"/>
      <c r="B1277" s="1014"/>
      <c r="C1277" s="99"/>
      <c r="D1277" s="100"/>
      <c r="E1277" s="164"/>
      <c r="F1277" s="424"/>
      <c r="G1277" s="89"/>
      <c r="H1277" s="58">
        <f>B1277*G1277</f>
        <v>0</v>
      </c>
      <c r="I1277" s="978"/>
    </row>
    <row r="1278" spans="1:9" s="54" customFormat="1" ht="15" customHeight="1" outlineLevel="1" thickBot="1" x14ac:dyDescent="0.25">
      <c r="A1278" s="19"/>
      <c r="B1278" s="970"/>
      <c r="C1278" s="438"/>
      <c r="D1278" s="292" t="s">
        <v>2152</v>
      </c>
      <c r="E1278" s="426"/>
      <c r="F1278" s="354"/>
      <c r="G1278" s="52"/>
      <c r="H1278" s="52"/>
      <c r="I1278" s="980"/>
    </row>
    <row r="1279" spans="1:9" s="27" customFormat="1" ht="15" customHeight="1" outlineLevel="1" x14ac:dyDescent="0.2">
      <c r="A1279" s="28"/>
      <c r="B1279" s="385"/>
      <c r="C1279" s="122" t="s">
        <v>2153</v>
      </c>
      <c r="D1279" s="393" t="s">
        <v>2154</v>
      </c>
      <c r="E1279" s="445"/>
      <c r="F1279" s="446" t="s">
        <v>36</v>
      </c>
      <c r="G1279" s="63">
        <v>203</v>
      </c>
      <c r="H1279" s="58">
        <f>B1279*G1279</f>
        <v>0</v>
      </c>
      <c r="I1279" s="983" t="s">
        <v>580</v>
      </c>
    </row>
    <row r="1280" spans="1:9" s="27" customFormat="1" ht="15" customHeight="1" outlineLevel="1" x14ac:dyDescent="0.2">
      <c r="A1280" s="28"/>
      <c r="B1280" s="1027"/>
      <c r="C1280" s="94" t="s">
        <v>2155</v>
      </c>
      <c r="D1280" s="368" t="s">
        <v>2156</v>
      </c>
      <c r="E1280" s="418" t="s">
        <v>432</v>
      </c>
      <c r="F1280" s="32" t="s">
        <v>36</v>
      </c>
      <c r="G1280" s="63">
        <v>203</v>
      </c>
      <c r="H1280" s="58">
        <f>B1280*G1280</f>
        <v>0</v>
      </c>
      <c r="I1280" s="983" t="s">
        <v>580</v>
      </c>
    </row>
    <row r="1281" spans="1:9" s="27" customFormat="1" ht="15" customHeight="1" outlineLevel="1" x14ac:dyDescent="0.2">
      <c r="A1281" s="28"/>
      <c r="B1281" s="1027"/>
      <c r="C1281" s="94" t="s">
        <v>2157</v>
      </c>
      <c r="D1281" s="368" t="s">
        <v>2158</v>
      </c>
      <c r="E1281" s="418"/>
      <c r="F1281" s="32" t="s">
        <v>36</v>
      </c>
      <c r="G1281" s="63">
        <v>203</v>
      </c>
      <c r="H1281" s="58">
        <f>B1281*G1281</f>
        <v>0</v>
      </c>
      <c r="I1281" s="983" t="s">
        <v>580</v>
      </c>
    </row>
    <row r="1282" spans="1:9" s="27" customFormat="1" ht="15" customHeight="1" outlineLevel="1" x14ac:dyDescent="0.2">
      <c r="A1282" s="28"/>
      <c r="B1282" s="1027"/>
      <c r="C1282" s="94" t="s">
        <v>2159</v>
      </c>
      <c r="D1282" s="368" t="s">
        <v>2160</v>
      </c>
      <c r="E1282" s="418" t="s">
        <v>287</v>
      </c>
      <c r="F1282" s="32" t="s">
        <v>36</v>
      </c>
      <c r="G1282" s="63">
        <v>203</v>
      </c>
      <c r="H1282" s="58">
        <f>B1282*G1282</f>
        <v>0</v>
      </c>
      <c r="I1282" s="983" t="s">
        <v>580</v>
      </c>
    </row>
    <row r="1283" spans="1:9" s="27" customFormat="1" ht="15" customHeight="1" outlineLevel="1" thickBot="1" x14ac:dyDescent="0.25">
      <c r="A1283" s="28"/>
      <c r="B1283" s="1014"/>
      <c r="C1283" s="99"/>
      <c r="D1283" s="100"/>
      <c r="E1283" s="164"/>
      <c r="F1283" s="424"/>
      <c r="G1283" s="89"/>
      <c r="H1283" s="58">
        <f>B1283*G1283</f>
        <v>0</v>
      </c>
      <c r="I1283" s="978"/>
    </row>
    <row r="1284" spans="1:9" s="54" customFormat="1" ht="15" customHeight="1" outlineLevel="1" thickBot="1" x14ac:dyDescent="0.25">
      <c r="A1284" s="19"/>
      <c r="B1284" s="970"/>
      <c r="C1284" s="438"/>
      <c r="D1284" s="292" t="s">
        <v>2161</v>
      </c>
      <c r="E1284" s="426"/>
      <c r="F1284" s="354"/>
      <c r="G1284" s="52"/>
      <c r="H1284" s="52"/>
      <c r="I1284" s="980"/>
    </row>
    <row r="1285" spans="1:9" s="27" customFormat="1" ht="15" customHeight="1" outlineLevel="1" x14ac:dyDescent="0.2">
      <c r="A1285" s="28"/>
      <c r="B1285" s="1014"/>
      <c r="C1285" s="1141" t="s">
        <v>2162</v>
      </c>
      <c r="D1285" s="393" t="s">
        <v>2163</v>
      </c>
      <c r="E1285" s="445"/>
      <c r="F1285" s="446" t="s">
        <v>36</v>
      </c>
      <c r="G1285" s="63">
        <v>203</v>
      </c>
      <c r="H1285" s="58">
        <f>B1285*G1285</f>
        <v>0</v>
      </c>
      <c r="I1285" s="1032" t="s">
        <v>580</v>
      </c>
    </row>
    <row r="1286" spans="1:9" s="27" customFormat="1" ht="15" customHeight="1" outlineLevel="1" x14ac:dyDescent="0.2">
      <c r="A1286" s="28"/>
      <c r="B1286" s="1027"/>
      <c r="C1286" s="94" t="s">
        <v>2164</v>
      </c>
      <c r="D1286" s="368" t="s">
        <v>2165</v>
      </c>
      <c r="E1286" s="418"/>
      <c r="F1286" s="32" t="s">
        <v>36</v>
      </c>
      <c r="G1286" s="63">
        <v>203</v>
      </c>
      <c r="H1286" s="58">
        <f>B1286*G1286</f>
        <v>0</v>
      </c>
      <c r="I1286" s="983" t="s">
        <v>580</v>
      </c>
    </row>
    <row r="1287" spans="1:9" s="27" customFormat="1" ht="15" customHeight="1" outlineLevel="1" x14ac:dyDescent="0.2">
      <c r="A1287" s="28"/>
      <c r="B1287" s="1027"/>
      <c r="C1287" s="94" t="s">
        <v>2166</v>
      </c>
      <c r="D1287" s="368" t="s">
        <v>2167</v>
      </c>
      <c r="E1287" s="418" t="s">
        <v>287</v>
      </c>
      <c r="F1287" s="32" t="s">
        <v>36</v>
      </c>
      <c r="G1287" s="63">
        <v>203</v>
      </c>
      <c r="H1287" s="58">
        <f>B1287*G1287</f>
        <v>0</v>
      </c>
      <c r="I1287" s="983" t="s">
        <v>580</v>
      </c>
    </row>
    <row r="1288" spans="1:9" s="27" customFormat="1" ht="15" customHeight="1" outlineLevel="1" thickBot="1" x14ac:dyDescent="0.25">
      <c r="A1288" s="28"/>
      <c r="B1288" s="1014"/>
      <c r="C1288" s="99"/>
      <c r="D1288" s="100"/>
      <c r="E1288" s="164"/>
      <c r="F1288" s="424"/>
      <c r="G1288" s="89"/>
      <c r="H1288" s="58">
        <f>B1288*G1288</f>
        <v>0</v>
      </c>
      <c r="I1288" s="978"/>
    </row>
    <row r="1289" spans="1:9" s="54" customFormat="1" ht="15" customHeight="1" outlineLevel="1" thickBot="1" x14ac:dyDescent="0.25">
      <c r="A1289" s="19"/>
      <c r="B1289" s="970"/>
      <c r="C1289" s="438"/>
      <c r="D1289" s="292" t="s">
        <v>2168</v>
      </c>
      <c r="E1289" s="426"/>
      <c r="F1289" s="354"/>
      <c r="G1289" s="52"/>
      <c r="H1289" s="52"/>
      <c r="I1289" s="980"/>
    </row>
    <row r="1290" spans="1:9" s="27" customFormat="1" ht="15" customHeight="1" outlineLevel="1" x14ac:dyDescent="0.2">
      <c r="A1290" s="28"/>
      <c r="B1290" s="1027"/>
      <c r="C1290" s="94" t="s">
        <v>2169</v>
      </c>
      <c r="D1290" s="368" t="s">
        <v>2170</v>
      </c>
      <c r="E1290" s="418" t="s">
        <v>432</v>
      </c>
      <c r="F1290" s="32" t="s">
        <v>36</v>
      </c>
      <c r="G1290" s="63">
        <v>63</v>
      </c>
      <c r="H1290" s="58">
        <f>B1290*G1290</f>
        <v>0</v>
      </c>
      <c r="I1290" s="983" t="s">
        <v>2171</v>
      </c>
    </row>
    <row r="1291" spans="1:9" s="27" customFormat="1" ht="15" customHeight="1" outlineLevel="1" x14ac:dyDescent="0.2">
      <c r="A1291" s="28"/>
      <c r="B1291" s="1027"/>
      <c r="C1291" s="94" t="s">
        <v>2172</v>
      </c>
      <c r="D1291" s="368" t="s">
        <v>2173</v>
      </c>
      <c r="E1291" s="418"/>
      <c r="F1291" s="32" t="s">
        <v>36</v>
      </c>
      <c r="G1291" s="63">
        <v>63</v>
      </c>
      <c r="H1291" s="58">
        <f>B1291*G1291</f>
        <v>0</v>
      </c>
      <c r="I1291" s="983" t="s">
        <v>2171</v>
      </c>
    </row>
    <row r="1292" spans="1:9" s="27" customFormat="1" ht="15" customHeight="1" outlineLevel="1" x14ac:dyDescent="0.2">
      <c r="A1292" s="28"/>
      <c r="B1292" s="1027"/>
      <c r="C1292" s="94" t="s">
        <v>2174</v>
      </c>
      <c r="D1292" s="368" t="s">
        <v>2175</v>
      </c>
      <c r="E1292" s="418" t="s">
        <v>287</v>
      </c>
      <c r="F1292" s="32" t="s">
        <v>36</v>
      </c>
      <c r="G1292" s="63">
        <v>74</v>
      </c>
      <c r="H1292" s="58">
        <f>B1292*G1292</f>
        <v>0</v>
      </c>
      <c r="I1292" s="983" t="s">
        <v>2171</v>
      </c>
    </row>
    <row r="1293" spans="1:9" s="27" customFormat="1" ht="15" customHeight="1" outlineLevel="1" thickBot="1" x14ac:dyDescent="0.25">
      <c r="A1293" s="28"/>
      <c r="B1293" s="1014"/>
      <c r="C1293" s="99"/>
      <c r="D1293" s="100"/>
      <c r="E1293" s="164"/>
      <c r="F1293" s="424"/>
      <c r="G1293" s="89"/>
      <c r="H1293" s="58">
        <f>B1293*G1293</f>
        <v>0</v>
      </c>
      <c r="I1293" s="978"/>
    </row>
    <row r="1294" spans="1:9" s="54" customFormat="1" ht="15" customHeight="1" outlineLevel="1" thickBot="1" x14ac:dyDescent="0.25">
      <c r="A1294" s="19"/>
      <c r="B1294" s="970"/>
      <c r="C1294" s="438"/>
      <c r="D1294" s="292" t="s">
        <v>2176</v>
      </c>
      <c r="E1294" s="426"/>
      <c r="F1294" s="354"/>
      <c r="G1294" s="52"/>
      <c r="H1294" s="52"/>
      <c r="I1294" s="980"/>
    </row>
    <row r="1295" spans="1:9" s="27" customFormat="1" ht="15" customHeight="1" outlineLevel="1" x14ac:dyDescent="0.2">
      <c r="A1295" s="28"/>
      <c r="B1295" s="1027"/>
      <c r="C1295" s="94" t="s">
        <v>2177</v>
      </c>
      <c r="D1295" s="368" t="s">
        <v>2178</v>
      </c>
      <c r="E1295" s="418" t="s">
        <v>432</v>
      </c>
      <c r="F1295" s="32" t="s">
        <v>36</v>
      </c>
      <c r="G1295" s="63">
        <v>232</v>
      </c>
      <c r="H1295" s="58">
        <f t="shared" ref="H1295:H1302" si="56">B1295*G1295</f>
        <v>0</v>
      </c>
      <c r="I1295" s="983" t="s">
        <v>2179</v>
      </c>
    </row>
    <row r="1296" spans="1:9" s="27" customFormat="1" ht="15" customHeight="1" outlineLevel="1" x14ac:dyDescent="0.2">
      <c r="A1296" s="28"/>
      <c r="B1296" s="1027"/>
      <c r="C1296" s="94" t="s">
        <v>2180</v>
      </c>
      <c r="D1296" s="368" t="s">
        <v>2181</v>
      </c>
      <c r="E1296" s="418"/>
      <c r="F1296" s="32" t="s">
        <v>36</v>
      </c>
      <c r="G1296" s="63">
        <v>232</v>
      </c>
      <c r="H1296" s="58">
        <f t="shared" si="56"/>
        <v>0</v>
      </c>
      <c r="I1296" s="983" t="s">
        <v>2179</v>
      </c>
    </row>
    <row r="1297" spans="1:9" s="27" customFormat="1" ht="15" customHeight="1" outlineLevel="1" x14ac:dyDescent="0.2">
      <c r="A1297" s="28"/>
      <c r="B1297" s="1027"/>
      <c r="C1297" s="94" t="s">
        <v>2182</v>
      </c>
      <c r="D1297" s="368" t="s">
        <v>2183</v>
      </c>
      <c r="E1297" s="418"/>
      <c r="F1297" s="32" t="s">
        <v>36</v>
      </c>
      <c r="G1297" s="63">
        <v>232</v>
      </c>
      <c r="H1297" s="58">
        <f t="shared" si="56"/>
        <v>0</v>
      </c>
      <c r="I1297" s="983" t="s">
        <v>2179</v>
      </c>
    </row>
    <row r="1298" spans="1:9" s="27" customFormat="1" ht="15" customHeight="1" outlineLevel="1" x14ac:dyDescent="0.2">
      <c r="A1298" s="28"/>
      <c r="B1298" s="1027"/>
      <c r="C1298" s="94" t="s">
        <v>2826</v>
      </c>
      <c r="D1298" s="368" t="s">
        <v>2184</v>
      </c>
      <c r="E1298" s="418"/>
      <c r="F1298" s="32" t="s">
        <v>36</v>
      </c>
      <c r="G1298" s="63">
        <v>232</v>
      </c>
      <c r="H1298" s="58">
        <f t="shared" si="56"/>
        <v>0</v>
      </c>
      <c r="I1298" s="983" t="s">
        <v>2179</v>
      </c>
    </row>
    <row r="1299" spans="1:9" s="27" customFormat="1" ht="15" customHeight="1" outlineLevel="1" x14ac:dyDescent="0.2">
      <c r="A1299" s="28"/>
      <c r="B1299" s="1027"/>
      <c r="C1299" s="94" t="s">
        <v>2185</v>
      </c>
      <c r="D1299" s="368" t="s">
        <v>2186</v>
      </c>
      <c r="E1299" s="418" t="s">
        <v>287</v>
      </c>
      <c r="F1299" s="32" t="s">
        <v>36</v>
      </c>
      <c r="G1299" s="63">
        <v>232</v>
      </c>
      <c r="H1299" s="58">
        <f t="shared" si="56"/>
        <v>0</v>
      </c>
      <c r="I1299" s="983" t="s">
        <v>2179</v>
      </c>
    </row>
    <row r="1300" spans="1:9" s="27" customFormat="1" ht="15" customHeight="1" outlineLevel="1" x14ac:dyDescent="0.2">
      <c r="A1300" s="28"/>
      <c r="B1300" s="1033"/>
      <c r="C1300" s="122" t="s">
        <v>2187</v>
      </c>
      <c r="D1300" s="368" t="s">
        <v>2188</v>
      </c>
      <c r="E1300" s="445"/>
      <c r="F1300" s="32" t="s">
        <v>36</v>
      </c>
      <c r="G1300" s="1142">
        <v>38</v>
      </c>
      <c r="H1300" s="58">
        <f t="shared" si="56"/>
        <v>0</v>
      </c>
      <c r="I1300" s="447" t="s">
        <v>119</v>
      </c>
    </row>
    <row r="1301" spans="1:9" s="27" customFormat="1" ht="15" customHeight="1" outlineLevel="1" x14ac:dyDescent="0.2">
      <c r="A1301" s="28"/>
      <c r="B1301" s="1033"/>
      <c r="C1301" s="122" t="s">
        <v>2189</v>
      </c>
      <c r="D1301" s="368" t="s">
        <v>2190</v>
      </c>
      <c r="E1301" s="445"/>
      <c r="F1301" s="32" t="s">
        <v>36</v>
      </c>
      <c r="G1301" s="1147">
        <v>44</v>
      </c>
      <c r="H1301" s="58">
        <f t="shared" si="56"/>
        <v>0</v>
      </c>
      <c r="I1301" s="983" t="s">
        <v>2179</v>
      </c>
    </row>
    <row r="1302" spans="1:9" s="27" customFormat="1" ht="15" customHeight="1" outlineLevel="1" thickBot="1" x14ac:dyDescent="0.25">
      <c r="A1302" s="28"/>
      <c r="B1302" s="1014"/>
      <c r="C1302" s="99"/>
      <c r="D1302" s="100"/>
      <c r="E1302" s="164"/>
      <c r="F1302" s="424"/>
      <c r="G1302" s="89"/>
      <c r="H1302" s="58">
        <f t="shared" si="56"/>
        <v>0</v>
      </c>
      <c r="I1302" s="978"/>
    </row>
    <row r="1303" spans="1:9" s="54" customFormat="1" ht="15" customHeight="1" outlineLevel="1" thickBot="1" x14ac:dyDescent="0.25">
      <c r="A1303" s="238"/>
      <c r="B1303" s="970"/>
      <c r="C1303" s="448" t="s">
        <v>2191</v>
      </c>
      <c r="D1303" s="237"/>
      <c r="E1303" s="236"/>
      <c r="F1303" s="51"/>
      <c r="G1303" s="52"/>
      <c r="H1303" s="52"/>
      <c r="I1303" s="980"/>
    </row>
    <row r="1304" spans="1:9" s="27" customFormat="1" ht="15" customHeight="1" outlineLevel="1" x14ac:dyDescent="0.2">
      <c r="A1304" s="28"/>
      <c r="B1304" s="1015"/>
      <c r="C1304" s="276" t="s">
        <v>2192</v>
      </c>
      <c r="D1304" s="297" t="s">
        <v>2193</v>
      </c>
      <c r="E1304" s="298"/>
      <c r="F1304" s="62" t="s">
        <v>36</v>
      </c>
      <c r="G1304" s="24">
        <v>42</v>
      </c>
      <c r="H1304" s="58">
        <f t="shared" ref="H1304:H1375" si="57">B1304*G1304</f>
        <v>0</v>
      </c>
      <c r="I1304" s="983" t="s">
        <v>119</v>
      </c>
    </row>
    <row r="1305" spans="1:9" s="27" customFormat="1" ht="15" customHeight="1" outlineLevel="1" x14ac:dyDescent="0.2">
      <c r="A1305" s="28"/>
      <c r="B1305" s="1027"/>
      <c r="C1305" s="259" t="s">
        <v>2194</v>
      </c>
      <c r="D1305" s="201" t="s">
        <v>2195</v>
      </c>
      <c r="E1305" s="31"/>
      <c r="F1305" s="76" t="s">
        <v>36</v>
      </c>
      <c r="G1305" s="24">
        <v>42</v>
      </c>
      <c r="H1305" s="58">
        <f t="shared" si="57"/>
        <v>0</v>
      </c>
      <c r="I1305" s="976" t="s">
        <v>119</v>
      </c>
    </row>
    <row r="1306" spans="1:9" s="27" customFormat="1" ht="15" customHeight="1" outlineLevel="1" x14ac:dyDescent="0.2">
      <c r="A1306" s="28"/>
      <c r="B1306" s="982"/>
      <c r="C1306" s="259" t="s">
        <v>2196</v>
      </c>
      <c r="D1306" s="201" t="s">
        <v>2197</v>
      </c>
      <c r="E1306" s="31"/>
      <c r="F1306" s="76" t="s">
        <v>36</v>
      </c>
      <c r="G1306" s="24">
        <v>42</v>
      </c>
      <c r="H1306" s="58">
        <f t="shared" si="57"/>
        <v>0</v>
      </c>
      <c r="I1306" s="976" t="s">
        <v>119</v>
      </c>
    </row>
    <row r="1307" spans="1:9" s="27" customFormat="1" ht="15" customHeight="1" outlineLevel="1" x14ac:dyDescent="0.2">
      <c r="A1307" s="28"/>
      <c r="B1307" s="1027"/>
      <c r="C1307" s="259" t="s">
        <v>2198</v>
      </c>
      <c r="D1307" s="201" t="s">
        <v>2199</v>
      </c>
      <c r="E1307" s="31"/>
      <c r="F1307" s="76" t="s">
        <v>36</v>
      </c>
      <c r="G1307" s="24">
        <v>42</v>
      </c>
      <c r="H1307" s="58">
        <f t="shared" si="57"/>
        <v>0</v>
      </c>
      <c r="I1307" s="976" t="s">
        <v>119</v>
      </c>
    </row>
    <row r="1308" spans="1:9" s="27" customFormat="1" ht="15" customHeight="1" outlineLevel="1" x14ac:dyDescent="0.2">
      <c r="A1308" s="28"/>
      <c r="B1308" s="974"/>
      <c r="C1308" s="259" t="s">
        <v>2200</v>
      </c>
      <c r="D1308" s="201" t="s">
        <v>2201</v>
      </c>
      <c r="E1308" s="31"/>
      <c r="F1308" s="76" t="s">
        <v>36</v>
      </c>
      <c r="G1308" s="24">
        <v>42</v>
      </c>
      <c r="H1308" s="58">
        <f t="shared" si="57"/>
        <v>0</v>
      </c>
      <c r="I1308" s="976" t="s">
        <v>119</v>
      </c>
    </row>
    <row r="1309" spans="1:9" s="27" customFormat="1" ht="15" customHeight="1" outlineLevel="1" x14ac:dyDescent="0.2">
      <c r="A1309" s="28"/>
      <c r="B1309" s="974"/>
      <c r="C1309" s="259" t="s">
        <v>2202</v>
      </c>
      <c r="D1309" s="201" t="s">
        <v>2203</v>
      </c>
      <c r="E1309" s="31"/>
      <c r="F1309" s="76" t="s">
        <v>36</v>
      </c>
      <c r="G1309" s="24">
        <v>42</v>
      </c>
      <c r="H1309" s="58">
        <f t="shared" si="57"/>
        <v>0</v>
      </c>
      <c r="I1309" s="976" t="s">
        <v>119</v>
      </c>
    </row>
    <row r="1310" spans="1:9" s="27" customFormat="1" ht="15" customHeight="1" outlineLevel="1" x14ac:dyDescent="0.2">
      <c r="A1310" s="28"/>
      <c r="B1310" s="974"/>
      <c r="C1310" s="259" t="s">
        <v>2204</v>
      </c>
      <c r="D1310" s="201" t="s">
        <v>2205</v>
      </c>
      <c r="E1310" s="31"/>
      <c r="F1310" s="76" t="s">
        <v>36</v>
      </c>
      <c r="G1310" s="24">
        <v>76</v>
      </c>
      <c r="H1310" s="58">
        <f t="shared" si="57"/>
        <v>0</v>
      </c>
      <c r="I1310" s="976" t="s">
        <v>119</v>
      </c>
    </row>
    <row r="1311" spans="1:9" s="27" customFormat="1" ht="15" customHeight="1" outlineLevel="1" x14ac:dyDescent="0.2">
      <c r="A1311" s="28"/>
      <c r="B1311" s="974"/>
      <c r="C1311" s="259" t="s">
        <v>2206</v>
      </c>
      <c r="D1311" s="201" t="s">
        <v>2207</v>
      </c>
      <c r="E1311" s="31"/>
      <c r="F1311" s="76" t="s">
        <v>36</v>
      </c>
      <c r="G1311" s="24">
        <v>76</v>
      </c>
      <c r="H1311" s="58">
        <f t="shared" si="57"/>
        <v>0</v>
      </c>
      <c r="I1311" s="976" t="s">
        <v>119</v>
      </c>
    </row>
    <row r="1312" spans="1:9" s="27" customFormat="1" ht="15" customHeight="1" outlineLevel="1" x14ac:dyDescent="0.2">
      <c r="A1312" s="28"/>
      <c r="B1312" s="974"/>
      <c r="C1312" s="259" t="s">
        <v>2208</v>
      </c>
      <c r="D1312" s="201" t="s">
        <v>2209</v>
      </c>
      <c r="E1312" s="31"/>
      <c r="F1312" s="76" t="s">
        <v>36</v>
      </c>
      <c r="G1312" s="24">
        <v>32</v>
      </c>
      <c r="H1312" s="58">
        <f t="shared" si="57"/>
        <v>0</v>
      </c>
      <c r="I1312" s="976" t="s">
        <v>119</v>
      </c>
    </row>
    <row r="1313" spans="1:9" s="27" customFormat="1" ht="15" customHeight="1" outlineLevel="1" x14ac:dyDescent="0.2">
      <c r="A1313" s="28"/>
      <c r="B1313" s="974"/>
      <c r="C1313" s="259" t="s">
        <v>2210</v>
      </c>
      <c r="D1313" s="201" t="s">
        <v>2211</v>
      </c>
      <c r="E1313" s="31"/>
      <c r="F1313" s="76" t="s">
        <v>36</v>
      </c>
      <c r="G1313" s="24">
        <v>32</v>
      </c>
      <c r="H1313" s="58">
        <f t="shared" si="57"/>
        <v>0</v>
      </c>
      <c r="I1313" s="976" t="s">
        <v>119</v>
      </c>
    </row>
    <row r="1314" spans="1:9" s="27" customFormat="1" ht="15" customHeight="1" outlineLevel="1" x14ac:dyDescent="0.2">
      <c r="A1314" s="28"/>
      <c r="B1314" s="974"/>
      <c r="C1314" s="259" t="s">
        <v>2212</v>
      </c>
      <c r="D1314" s="201" t="s">
        <v>2213</v>
      </c>
      <c r="E1314" s="31"/>
      <c r="F1314" s="76" t="s">
        <v>36</v>
      </c>
      <c r="G1314" s="24">
        <v>34</v>
      </c>
      <c r="H1314" s="58">
        <f t="shared" si="57"/>
        <v>0</v>
      </c>
      <c r="I1314" s="976" t="s">
        <v>119</v>
      </c>
    </row>
    <row r="1315" spans="1:9" s="27" customFormat="1" ht="15" customHeight="1" outlineLevel="1" x14ac:dyDescent="0.2">
      <c r="A1315" s="28"/>
      <c r="B1315" s="974"/>
      <c r="C1315" s="259" t="s">
        <v>2214</v>
      </c>
      <c r="D1315" s="201" t="s">
        <v>2215</v>
      </c>
      <c r="E1315" s="31"/>
      <c r="F1315" s="76" t="s">
        <v>36</v>
      </c>
      <c r="G1315" s="24">
        <v>34</v>
      </c>
      <c r="H1315" s="58">
        <f t="shared" si="57"/>
        <v>0</v>
      </c>
      <c r="I1315" s="976" t="s">
        <v>119</v>
      </c>
    </row>
    <row r="1316" spans="1:9" s="27" customFormat="1" ht="15" customHeight="1" outlineLevel="1" x14ac:dyDescent="0.2">
      <c r="A1316" s="28"/>
      <c r="B1316" s="974"/>
      <c r="C1316" s="259" t="s">
        <v>2216</v>
      </c>
      <c r="D1316" s="201" t="s">
        <v>2217</v>
      </c>
      <c r="E1316" s="31"/>
      <c r="F1316" s="76" t="s">
        <v>36</v>
      </c>
      <c r="G1316" s="24">
        <v>37</v>
      </c>
      <c r="H1316" s="58">
        <f t="shared" si="57"/>
        <v>0</v>
      </c>
      <c r="I1316" s="976" t="s">
        <v>119</v>
      </c>
    </row>
    <row r="1317" spans="1:9" s="27" customFormat="1" ht="15" customHeight="1" outlineLevel="1" x14ac:dyDescent="0.2">
      <c r="A1317" s="28"/>
      <c r="B1317" s="974"/>
      <c r="C1317" s="259" t="s">
        <v>2218</v>
      </c>
      <c r="D1317" s="201" t="s">
        <v>2219</v>
      </c>
      <c r="E1317" s="31"/>
      <c r="F1317" s="76" t="s">
        <v>36</v>
      </c>
      <c r="G1317" s="24">
        <v>37</v>
      </c>
      <c r="H1317" s="58">
        <f t="shared" si="57"/>
        <v>0</v>
      </c>
      <c r="I1317" s="976" t="s">
        <v>119</v>
      </c>
    </row>
    <row r="1318" spans="1:9" s="27" customFormat="1" ht="15" customHeight="1" outlineLevel="1" x14ac:dyDescent="0.2">
      <c r="A1318" s="28"/>
      <c r="B1318" s="974"/>
      <c r="C1318" s="259">
        <v>408</v>
      </c>
      <c r="D1318" s="201" t="s">
        <v>2220</v>
      </c>
      <c r="E1318" s="31"/>
      <c r="F1318" s="76" t="s">
        <v>36</v>
      </c>
      <c r="G1318" s="24">
        <v>42</v>
      </c>
      <c r="H1318" s="58">
        <f t="shared" si="57"/>
        <v>0</v>
      </c>
      <c r="I1318" s="976" t="s">
        <v>119</v>
      </c>
    </row>
    <row r="1319" spans="1:9" s="27" customFormat="1" ht="15" customHeight="1" outlineLevel="1" x14ac:dyDescent="0.2">
      <c r="A1319" s="28"/>
      <c r="B1319" s="974"/>
      <c r="C1319" s="259">
        <v>410</v>
      </c>
      <c r="D1319" s="201" t="s">
        <v>2221</v>
      </c>
      <c r="E1319" s="31"/>
      <c r="F1319" s="76" t="s">
        <v>36</v>
      </c>
      <c r="G1319" s="24">
        <v>56</v>
      </c>
      <c r="H1319" s="58">
        <f t="shared" si="57"/>
        <v>0</v>
      </c>
      <c r="I1319" s="976" t="s">
        <v>119</v>
      </c>
    </row>
    <row r="1320" spans="1:9" s="27" customFormat="1" ht="15" customHeight="1" outlineLevel="1" x14ac:dyDescent="0.2">
      <c r="A1320" s="28"/>
      <c r="B1320" s="974"/>
      <c r="C1320" s="259">
        <v>411</v>
      </c>
      <c r="D1320" s="201" t="s">
        <v>2222</v>
      </c>
      <c r="E1320" s="31"/>
      <c r="F1320" s="76" t="s">
        <v>36</v>
      </c>
      <c r="G1320" s="24">
        <v>45</v>
      </c>
      <c r="H1320" s="58">
        <f t="shared" si="57"/>
        <v>0</v>
      </c>
      <c r="I1320" s="976" t="s">
        <v>119</v>
      </c>
    </row>
    <row r="1321" spans="1:9" s="27" customFormat="1" ht="15" customHeight="1" outlineLevel="1" x14ac:dyDescent="0.2">
      <c r="A1321" s="28"/>
      <c r="B1321" s="974"/>
      <c r="C1321" s="259" t="s">
        <v>2223</v>
      </c>
      <c r="D1321" s="201" t="s">
        <v>2224</v>
      </c>
      <c r="E1321" s="31"/>
      <c r="F1321" s="76" t="s">
        <v>36</v>
      </c>
      <c r="G1321" s="24">
        <v>42</v>
      </c>
      <c r="H1321" s="58">
        <f t="shared" si="57"/>
        <v>0</v>
      </c>
      <c r="I1321" s="976" t="s">
        <v>119</v>
      </c>
    </row>
    <row r="1322" spans="1:9" s="27" customFormat="1" ht="15" customHeight="1" outlineLevel="1" x14ac:dyDescent="0.2">
      <c r="A1322" s="28"/>
      <c r="B1322" s="974"/>
      <c r="C1322" s="259" t="s">
        <v>2225</v>
      </c>
      <c r="D1322" s="201" t="s">
        <v>2226</v>
      </c>
      <c r="E1322" s="31"/>
      <c r="F1322" s="76" t="s">
        <v>36</v>
      </c>
      <c r="G1322" s="24">
        <v>42</v>
      </c>
      <c r="H1322" s="58">
        <f t="shared" si="57"/>
        <v>0</v>
      </c>
      <c r="I1322" s="976" t="s">
        <v>119</v>
      </c>
    </row>
    <row r="1323" spans="1:9" s="27" customFormat="1" ht="15" customHeight="1" outlineLevel="1" x14ac:dyDescent="0.2">
      <c r="A1323" s="28"/>
      <c r="B1323" s="974"/>
      <c r="C1323" s="259" t="s">
        <v>2227</v>
      </c>
      <c r="D1323" s="201" t="s">
        <v>2228</v>
      </c>
      <c r="E1323" s="31"/>
      <c r="F1323" s="76" t="s">
        <v>36</v>
      </c>
      <c r="G1323" s="24">
        <v>42</v>
      </c>
      <c r="H1323" s="58">
        <f t="shared" si="57"/>
        <v>0</v>
      </c>
      <c r="I1323" s="976" t="s">
        <v>119</v>
      </c>
    </row>
    <row r="1324" spans="1:9" s="27" customFormat="1" ht="15" customHeight="1" outlineLevel="1" x14ac:dyDescent="0.2">
      <c r="A1324" s="28"/>
      <c r="B1324" s="974"/>
      <c r="C1324" s="259" t="s">
        <v>2229</v>
      </c>
      <c r="D1324" s="201" t="s">
        <v>2230</v>
      </c>
      <c r="E1324" s="31"/>
      <c r="F1324" s="76" t="s">
        <v>36</v>
      </c>
      <c r="G1324" s="24">
        <v>42</v>
      </c>
      <c r="H1324" s="58">
        <f t="shared" si="57"/>
        <v>0</v>
      </c>
      <c r="I1324" s="976" t="s">
        <v>119</v>
      </c>
    </row>
    <row r="1325" spans="1:9" s="27" customFormat="1" ht="15" customHeight="1" outlineLevel="1" x14ac:dyDescent="0.2">
      <c r="A1325" s="28"/>
      <c r="B1325" s="974"/>
      <c r="C1325" s="259" t="s">
        <v>2231</v>
      </c>
      <c r="D1325" s="201" t="s">
        <v>2232</v>
      </c>
      <c r="E1325" s="31"/>
      <c r="F1325" s="76" t="s">
        <v>36</v>
      </c>
      <c r="G1325" s="24">
        <v>81</v>
      </c>
      <c r="H1325" s="58">
        <f t="shared" si="57"/>
        <v>0</v>
      </c>
      <c r="I1325" s="976" t="s">
        <v>119</v>
      </c>
    </row>
    <row r="1326" spans="1:9" s="27" customFormat="1" ht="15" customHeight="1" outlineLevel="1" x14ac:dyDescent="0.2">
      <c r="A1326" s="28"/>
      <c r="B1326" s="974"/>
      <c r="C1326" s="259" t="s">
        <v>2233</v>
      </c>
      <c r="D1326" s="201" t="s">
        <v>2234</v>
      </c>
      <c r="E1326" s="31"/>
      <c r="F1326" s="76" t="s">
        <v>36</v>
      </c>
      <c r="G1326" s="24">
        <v>81</v>
      </c>
      <c r="H1326" s="58">
        <f t="shared" si="57"/>
        <v>0</v>
      </c>
      <c r="I1326" s="976" t="s">
        <v>119</v>
      </c>
    </row>
    <row r="1327" spans="1:9" s="27" customFormat="1" ht="15" customHeight="1" outlineLevel="1" x14ac:dyDescent="0.2">
      <c r="A1327" s="28"/>
      <c r="B1327" s="974"/>
      <c r="C1327" s="259">
        <v>416</v>
      </c>
      <c r="D1327" s="201" t="s">
        <v>2235</v>
      </c>
      <c r="E1327" s="31"/>
      <c r="F1327" s="76" t="s">
        <v>36</v>
      </c>
      <c r="G1327" s="24">
        <v>56</v>
      </c>
      <c r="H1327" s="58">
        <f t="shared" si="57"/>
        <v>0</v>
      </c>
      <c r="I1327" s="976" t="s">
        <v>119</v>
      </c>
    </row>
    <row r="1328" spans="1:9" s="449" customFormat="1" ht="15" customHeight="1" outlineLevel="1" x14ac:dyDescent="0.2">
      <c r="A1328" s="28"/>
      <c r="B1328" s="974"/>
      <c r="C1328" s="259">
        <v>418</v>
      </c>
      <c r="D1328" s="201" t="s">
        <v>2236</v>
      </c>
      <c r="E1328" s="31"/>
      <c r="F1328" s="76" t="s">
        <v>36</v>
      </c>
      <c r="G1328" s="24">
        <v>45</v>
      </c>
      <c r="H1328" s="58">
        <f t="shared" si="57"/>
        <v>0</v>
      </c>
      <c r="I1328" s="976" t="s">
        <v>119</v>
      </c>
    </row>
    <row r="1329" spans="1:9" s="27" customFormat="1" ht="15" customHeight="1" outlineLevel="1" x14ac:dyDescent="0.2">
      <c r="A1329" s="28"/>
      <c r="B1329" s="974"/>
      <c r="C1329" s="259" t="s">
        <v>2237</v>
      </c>
      <c r="D1329" s="201" t="s">
        <v>2238</v>
      </c>
      <c r="E1329" s="31"/>
      <c r="F1329" s="76" t="s">
        <v>36</v>
      </c>
      <c r="G1329" s="24">
        <v>299</v>
      </c>
      <c r="H1329" s="58">
        <f t="shared" si="57"/>
        <v>0</v>
      </c>
      <c r="I1329" s="976" t="s">
        <v>1269</v>
      </c>
    </row>
    <row r="1330" spans="1:9" s="27" customFormat="1" ht="15" customHeight="1" outlineLevel="1" x14ac:dyDescent="0.2">
      <c r="A1330" s="28"/>
      <c r="B1330" s="974"/>
      <c r="C1330" s="259">
        <v>428</v>
      </c>
      <c r="D1330" s="201" t="s">
        <v>2239</v>
      </c>
      <c r="E1330" s="31"/>
      <c r="F1330" s="76" t="s">
        <v>36</v>
      </c>
      <c r="G1330" s="24">
        <v>111</v>
      </c>
      <c r="H1330" s="58">
        <f t="shared" si="57"/>
        <v>0</v>
      </c>
      <c r="I1330" s="976" t="s">
        <v>119</v>
      </c>
    </row>
    <row r="1331" spans="1:9" s="27" customFormat="1" ht="15" customHeight="1" outlineLevel="1" x14ac:dyDescent="0.2">
      <c r="A1331" s="28"/>
      <c r="B1331" s="974"/>
      <c r="C1331" s="259">
        <v>430</v>
      </c>
      <c r="D1331" s="201" t="s">
        <v>2240</v>
      </c>
      <c r="E1331" s="31"/>
      <c r="F1331" s="76" t="s">
        <v>132</v>
      </c>
      <c r="G1331" s="24">
        <v>358</v>
      </c>
      <c r="H1331" s="58">
        <f t="shared" si="57"/>
        <v>0</v>
      </c>
      <c r="I1331" s="976" t="s">
        <v>119</v>
      </c>
    </row>
    <row r="1332" spans="1:9" s="27" customFormat="1" ht="15" customHeight="1" outlineLevel="1" x14ac:dyDescent="0.2">
      <c r="A1332" s="28"/>
      <c r="B1332" s="974"/>
      <c r="C1332" s="259" t="s">
        <v>2241</v>
      </c>
      <c r="D1332" s="201" t="s">
        <v>2242</v>
      </c>
      <c r="E1332" s="31"/>
      <c r="F1332" s="76" t="s">
        <v>132</v>
      </c>
      <c r="G1332" s="24">
        <v>358</v>
      </c>
      <c r="H1332" s="58">
        <f t="shared" si="57"/>
        <v>0</v>
      </c>
      <c r="I1332" s="976" t="s">
        <v>119</v>
      </c>
    </row>
    <row r="1333" spans="1:9" s="27" customFormat="1" ht="15" customHeight="1" outlineLevel="1" x14ac:dyDescent="0.2">
      <c r="A1333" s="28"/>
      <c r="B1333" s="974"/>
      <c r="C1333" s="259" t="s">
        <v>2243</v>
      </c>
      <c r="D1333" s="201" t="s">
        <v>2244</v>
      </c>
      <c r="E1333" s="31"/>
      <c r="F1333" s="76" t="s">
        <v>36</v>
      </c>
      <c r="G1333" s="24">
        <v>358</v>
      </c>
      <c r="H1333" s="58">
        <f t="shared" si="57"/>
        <v>0</v>
      </c>
      <c r="I1333" s="976" t="s">
        <v>119</v>
      </c>
    </row>
    <row r="1334" spans="1:9" s="27" customFormat="1" ht="15" customHeight="1" outlineLevel="1" x14ac:dyDescent="0.2">
      <c r="A1334" s="28"/>
      <c r="B1334" s="974"/>
      <c r="C1334" s="259" t="s">
        <v>2245</v>
      </c>
      <c r="D1334" s="201" t="s">
        <v>2246</v>
      </c>
      <c r="E1334" s="31"/>
      <c r="F1334" s="76" t="s">
        <v>36</v>
      </c>
      <c r="G1334" s="24">
        <v>358</v>
      </c>
      <c r="H1334" s="58">
        <f t="shared" si="57"/>
        <v>0</v>
      </c>
      <c r="I1334" s="976" t="s">
        <v>119</v>
      </c>
    </row>
    <row r="1335" spans="1:9" s="27" customFormat="1" ht="15" customHeight="1" outlineLevel="1" x14ac:dyDescent="0.2">
      <c r="A1335" s="28"/>
      <c r="B1335" s="974"/>
      <c r="C1335" s="259">
        <v>431</v>
      </c>
      <c r="D1335" s="201" t="s">
        <v>2247</v>
      </c>
      <c r="E1335" s="31"/>
      <c r="F1335" s="76" t="s">
        <v>36</v>
      </c>
      <c r="G1335" s="24">
        <v>58</v>
      </c>
      <c r="H1335" s="58">
        <f t="shared" si="57"/>
        <v>0</v>
      </c>
      <c r="I1335" s="976" t="s">
        <v>119</v>
      </c>
    </row>
    <row r="1336" spans="1:9" s="27" customFormat="1" ht="15" customHeight="1" outlineLevel="1" x14ac:dyDescent="0.2">
      <c r="A1336" s="28"/>
      <c r="B1336" s="974"/>
      <c r="C1336" s="259" t="s">
        <v>2248</v>
      </c>
      <c r="D1336" s="201" t="s">
        <v>2249</v>
      </c>
      <c r="E1336" s="31"/>
      <c r="F1336" s="76" t="s">
        <v>36</v>
      </c>
      <c r="G1336" s="24">
        <v>174</v>
      </c>
      <c r="H1336" s="58">
        <f t="shared" si="57"/>
        <v>0</v>
      </c>
      <c r="I1336" s="976" t="s">
        <v>1269</v>
      </c>
    </row>
    <row r="1337" spans="1:9" s="27" customFormat="1" ht="15" customHeight="1" outlineLevel="1" x14ac:dyDescent="0.2">
      <c r="A1337" s="28"/>
      <c r="B1337" s="974"/>
      <c r="C1337" s="259" t="s">
        <v>2250</v>
      </c>
      <c r="D1337" s="201" t="s">
        <v>2251</v>
      </c>
      <c r="E1337" s="31"/>
      <c r="F1337" s="76" t="s">
        <v>36</v>
      </c>
      <c r="G1337" s="24">
        <v>174</v>
      </c>
      <c r="H1337" s="58">
        <f t="shared" si="57"/>
        <v>0</v>
      </c>
      <c r="I1337" s="975" t="s">
        <v>1269</v>
      </c>
    </row>
    <row r="1338" spans="1:9" s="27" customFormat="1" ht="15" customHeight="1" outlineLevel="1" x14ac:dyDescent="0.2">
      <c r="A1338" s="28"/>
      <c r="B1338" s="974"/>
      <c r="C1338" s="259" t="s">
        <v>2252</v>
      </c>
      <c r="D1338" s="201" t="s">
        <v>2253</v>
      </c>
      <c r="E1338" s="31"/>
      <c r="F1338" s="76" t="s">
        <v>36</v>
      </c>
      <c r="G1338" s="24">
        <v>174</v>
      </c>
      <c r="H1338" s="58">
        <f t="shared" si="57"/>
        <v>0</v>
      </c>
      <c r="I1338" s="975" t="s">
        <v>1269</v>
      </c>
    </row>
    <row r="1339" spans="1:9" s="27" customFormat="1" ht="15" customHeight="1" outlineLevel="1" x14ac:dyDescent="0.2">
      <c r="A1339" s="28"/>
      <c r="B1339" s="974"/>
      <c r="C1339" s="259" t="s">
        <v>2254</v>
      </c>
      <c r="D1339" s="201" t="s">
        <v>2255</v>
      </c>
      <c r="E1339" s="31"/>
      <c r="F1339" s="76" t="s">
        <v>36</v>
      </c>
      <c r="G1339" s="24">
        <v>174</v>
      </c>
      <c r="H1339" s="58">
        <f t="shared" si="57"/>
        <v>0</v>
      </c>
      <c r="I1339" s="975" t="s">
        <v>1269</v>
      </c>
    </row>
    <row r="1340" spans="1:9" s="27" customFormat="1" ht="15" customHeight="1" outlineLevel="1" x14ac:dyDescent="0.2">
      <c r="A1340" s="28"/>
      <c r="B1340" s="974"/>
      <c r="C1340" s="259">
        <v>436</v>
      </c>
      <c r="D1340" s="201" t="s">
        <v>2256</v>
      </c>
      <c r="E1340" s="31"/>
      <c r="F1340" s="76" t="s">
        <v>36</v>
      </c>
      <c r="G1340" s="24">
        <v>28</v>
      </c>
      <c r="H1340" s="58">
        <f t="shared" si="57"/>
        <v>0</v>
      </c>
      <c r="I1340" s="976" t="s">
        <v>119</v>
      </c>
    </row>
    <row r="1341" spans="1:9" s="27" customFormat="1" ht="15" customHeight="1" outlineLevel="1" x14ac:dyDescent="0.2">
      <c r="A1341" s="28"/>
      <c r="B1341" s="974"/>
      <c r="C1341" s="259" t="s">
        <v>2257</v>
      </c>
      <c r="D1341" s="201" t="s">
        <v>2258</v>
      </c>
      <c r="E1341" s="31"/>
      <c r="F1341" s="76" t="s">
        <v>36</v>
      </c>
      <c r="G1341" s="24">
        <v>21</v>
      </c>
      <c r="H1341" s="58">
        <f t="shared" si="57"/>
        <v>0</v>
      </c>
      <c r="I1341" s="976" t="s">
        <v>119</v>
      </c>
    </row>
    <row r="1342" spans="1:9" s="27" customFormat="1" ht="15" customHeight="1" outlineLevel="1" x14ac:dyDescent="0.2">
      <c r="A1342" s="28"/>
      <c r="B1342" s="974"/>
      <c r="C1342" s="259" t="s">
        <v>2259</v>
      </c>
      <c r="D1342" s="201" t="s">
        <v>2260</v>
      </c>
      <c r="E1342" s="31"/>
      <c r="F1342" s="76" t="s">
        <v>36</v>
      </c>
      <c r="G1342" s="24">
        <v>33</v>
      </c>
      <c r="H1342" s="58">
        <f t="shared" si="57"/>
        <v>0</v>
      </c>
      <c r="I1342" s="976" t="s">
        <v>119</v>
      </c>
    </row>
    <row r="1343" spans="1:9" s="27" customFormat="1" ht="15" customHeight="1" outlineLevel="1" x14ac:dyDescent="0.2">
      <c r="A1343" s="28"/>
      <c r="B1343" s="974"/>
      <c r="C1343" s="259" t="s">
        <v>2261</v>
      </c>
      <c r="D1343" s="201" t="s">
        <v>2262</v>
      </c>
      <c r="E1343" s="31"/>
      <c r="F1343" s="76" t="s">
        <v>36</v>
      </c>
      <c r="G1343" s="24">
        <v>34</v>
      </c>
      <c r="H1343" s="58">
        <f t="shared" si="57"/>
        <v>0</v>
      </c>
      <c r="I1343" s="976" t="s">
        <v>119</v>
      </c>
    </row>
    <row r="1344" spans="1:9" s="27" customFormat="1" ht="15" customHeight="1" outlineLevel="1" x14ac:dyDescent="0.2">
      <c r="A1344" s="28"/>
      <c r="B1344" s="974"/>
      <c r="C1344" s="419" t="s">
        <v>2263</v>
      </c>
      <c r="D1344" s="201" t="s">
        <v>2264</v>
      </c>
      <c r="E1344" s="31"/>
      <c r="F1344" s="76" t="s">
        <v>36</v>
      </c>
      <c r="G1344" s="24">
        <v>34</v>
      </c>
      <c r="H1344" s="58">
        <f t="shared" si="57"/>
        <v>0</v>
      </c>
      <c r="I1344" s="976" t="s">
        <v>119</v>
      </c>
    </row>
    <row r="1345" spans="1:9" s="27" customFormat="1" ht="15" customHeight="1" outlineLevel="1" x14ac:dyDescent="0.2">
      <c r="A1345" s="28"/>
      <c r="B1345" s="974"/>
      <c r="C1345" s="419" t="s">
        <v>2265</v>
      </c>
      <c r="D1345" s="201" t="s">
        <v>2266</v>
      </c>
      <c r="E1345" s="31"/>
      <c r="F1345" s="76" t="s">
        <v>36</v>
      </c>
      <c r="G1345" s="24">
        <v>23</v>
      </c>
      <c r="H1345" s="58">
        <f t="shared" si="57"/>
        <v>0</v>
      </c>
      <c r="I1345" s="976" t="s">
        <v>119</v>
      </c>
    </row>
    <row r="1346" spans="1:9" s="27" customFormat="1" ht="15" customHeight="1" outlineLevel="1" x14ac:dyDescent="0.2">
      <c r="A1346" s="28"/>
      <c r="B1346" s="974"/>
      <c r="C1346" s="419" t="s">
        <v>2267</v>
      </c>
      <c r="D1346" s="201" t="s">
        <v>2268</v>
      </c>
      <c r="E1346" s="31"/>
      <c r="F1346" s="76" t="s">
        <v>36</v>
      </c>
      <c r="G1346" s="24">
        <v>71</v>
      </c>
      <c r="H1346" s="58">
        <f t="shared" si="57"/>
        <v>0</v>
      </c>
      <c r="I1346" s="976" t="s">
        <v>119</v>
      </c>
    </row>
    <row r="1347" spans="1:9" s="27" customFormat="1" ht="15" customHeight="1" outlineLevel="1" x14ac:dyDescent="0.2">
      <c r="A1347" s="28"/>
      <c r="B1347" s="974"/>
      <c r="C1347" s="419" t="s">
        <v>2269</v>
      </c>
      <c r="D1347" s="201" t="s">
        <v>2270</v>
      </c>
      <c r="E1347" s="31"/>
      <c r="F1347" s="76" t="s">
        <v>36</v>
      </c>
      <c r="G1347" s="24">
        <v>23</v>
      </c>
      <c r="H1347" s="58">
        <f t="shared" si="57"/>
        <v>0</v>
      </c>
      <c r="I1347" s="976" t="s">
        <v>119</v>
      </c>
    </row>
    <row r="1348" spans="1:9" s="27" customFormat="1" ht="15" customHeight="1" outlineLevel="1" x14ac:dyDescent="0.2">
      <c r="A1348" s="28"/>
      <c r="B1348" s="974"/>
      <c r="C1348" s="419" t="s">
        <v>2271</v>
      </c>
      <c r="D1348" s="201" t="s">
        <v>2272</v>
      </c>
      <c r="E1348" s="31"/>
      <c r="F1348" s="76" t="s">
        <v>36</v>
      </c>
      <c r="G1348" s="24">
        <v>71</v>
      </c>
      <c r="H1348" s="58">
        <f t="shared" si="57"/>
        <v>0</v>
      </c>
      <c r="I1348" s="976" t="s">
        <v>119</v>
      </c>
    </row>
    <row r="1349" spans="1:9" s="27" customFormat="1" ht="15" customHeight="1" outlineLevel="1" x14ac:dyDescent="0.2">
      <c r="A1349" s="28"/>
      <c r="B1349" s="974"/>
      <c r="C1349" s="419" t="s">
        <v>2273</v>
      </c>
      <c r="D1349" s="201" t="s">
        <v>2274</v>
      </c>
      <c r="E1349" s="31"/>
      <c r="F1349" s="76" t="s">
        <v>132</v>
      </c>
      <c r="G1349" s="24">
        <v>48</v>
      </c>
      <c r="H1349" s="58">
        <f t="shared" si="57"/>
        <v>0</v>
      </c>
      <c r="I1349" s="976" t="s">
        <v>119</v>
      </c>
    </row>
    <row r="1350" spans="1:9" s="27" customFormat="1" ht="15" customHeight="1" outlineLevel="1" x14ac:dyDescent="0.2">
      <c r="A1350" s="28"/>
      <c r="B1350" s="974"/>
      <c r="C1350" s="419" t="s">
        <v>2275</v>
      </c>
      <c r="D1350" s="201" t="s">
        <v>2276</v>
      </c>
      <c r="E1350" s="31"/>
      <c r="F1350" s="76" t="s">
        <v>132</v>
      </c>
      <c r="G1350" s="24">
        <v>141</v>
      </c>
      <c r="H1350" s="58">
        <f t="shared" si="57"/>
        <v>0</v>
      </c>
      <c r="I1350" s="976" t="s">
        <v>119</v>
      </c>
    </row>
    <row r="1351" spans="1:9" s="27" customFormat="1" ht="15" customHeight="1" outlineLevel="1" x14ac:dyDescent="0.2">
      <c r="A1351" s="28"/>
      <c r="B1351" s="974"/>
      <c r="C1351" s="259" t="s">
        <v>2277</v>
      </c>
      <c r="D1351" s="201" t="s">
        <v>2278</v>
      </c>
      <c r="E1351" s="31"/>
      <c r="F1351" s="76" t="s">
        <v>36</v>
      </c>
      <c r="G1351" s="24">
        <v>34</v>
      </c>
      <c r="H1351" s="58">
        <f t="shared" si="57"/>
        <v>0</v>
      </c>
      <c r="I1351" s="976" t="s">
        <v>119</v>
      </c>
    </row>
    <row r="1352" spans="1:9" s="27" customFormat="1" ht="15" customHeight="1" outlineLevel="1" x14ac:dyDescent="0.2">
      <c r="A1352" s="28"/>
      <c r="B1352" s="974"/>
      <c r="C1352" s="259" t="s">
        <v>2279</v>
      </c>
      <c r="D1352" s="201" t="s">
        <v>2280</v>
      </c>
      <c r="E1352" s="31"/>
      <c r="F1352" s="76" t="s">
        <v>36</v>
      </c>
      <c r="G1352" s="24">
        <v>34</v>
      </c>
      <c r="H1352" s="58">
        <f t="shared" si="57"/>
        <v>0</v>
      </c>
      <c r="I1352" s="976" t="s">
        <v>119</v>
      </c>
    </row>
    <row r="1353" spans="1:9" s="27" customFormat="1" ht="15" customHeight="1" outlineLevel="1" x14ac:dyDescent="0.2">
      <c r="A1353" s="28"/>
      <c r="B1353" s="974"/>
      <c r="C1353" s="259" t="s">
        <v>2281</v>
      </c>
      <c r="D1353" s="201" t="s">
        <v>2282</v>
      </c>
      <c r="E1353" s="31"/>
      <c r="F1353" s="76" t="s">
        <v>36</v>
      </c>
      <c r="G1353" s="24">
        <v>34</v>
      </c>
      <c r="H1353" s="58">
        <f t="shared" si="57"/>
        <v>0</v>
      </c>
      <c r="I1353" s="976" t="s">
        <v>119</v>
      </c>
    </row>
    <row r="1354" spans="1:9" s="27" customFormat="1" ht="15" customHeight="1" outlineLevel="1" x14ac:dyDescent="0.2">
      <c r="A1354" s="28"/>
      <c r="B1354" s="974"/>
      <c r="C1354" s="259">
        <v>438</v>
      </c>
      <c r="D1354" s="201" t="s">
        <v>2283</v>
      </c>
      <c r="E1354" s="31"/>
      <c r="F1354" s="76" t="s">
        <v>36</v>
      </c>
      <c r="G1354" s="24">
        <v>33</v>
      </c>
      <c r="H1354" s="58">
        <f t="shared" si="57"/>
        <v>0</v>
      </c>
      <c r="I1354" s="975" t="s">
        <v>1269</v>
      </c>
    </row>
    <row r="1355" spans="1:9" s="27" customFormat="1" ht="15" customHeight="1" outlineLevel="1" x14ac:dyDescent="0.2">
      <c r="A1355" s="28"/>
      <c r="B1355" s="974"/>
      <c r="C1355" s="259">
        <v>439</v>
      </c>
      <c r="D1355" s="201" t="s">
        <v>2284</v>
      </c>
      <c r="E1355" s="31"/>
      <c r="F1355" s="76" t="s">
        <v>36</v>
      </c>
      <c r="G1355" s="24">
        <v>34</v>
      </c>
      <c r="H1355" s="58">
        <f t="shared" si="57"/>
        <v>0</v>
      </c>
      <c r="I1355" s="976" t="s">
        <v>119</v>
      </c>
    </row>
    <row r="1356" spans="1:9" s="27" customFormat="1" ht="15" customHeight="1" outlineLevel="1" x14ac:dyDescent="0.2">
      <c r="A1356" s="28"/>
      <c r="B1356" s="974"/>
      <c r="C1356" s="259" t="s">
        <v>2285</v>
      </c>
      <c r="D1356" s="201" t="s">
        <v>2286</v>
      </c>
      <c r="E1356" s="31"/>
      <c r="F1356" s="76" t="s">
        <v>36</v>
      </c>
      <c r="G1356" s="24">
        <v>34</v>
      </c>
      <c r="H1356" s="58">
        <f t="shared" si="57"/>
        <v>0</v>
      </c>
      <c r="I1356" s="976" t="s">
        <v>119</v>
      </c>
    </row>
    <row r="1357" spans="1:9" s="27" customFormat="1" ht="15" customHeight="1" outlineLevel="1" x14ac:dyDescent="0.2">
      <c r="A1357" s="28"/>
      <c r="B1357" s="974"/>
      <c r="C1357" s="259" t="s">
        <v>2287</v>
      </c>
      <c r="D1357" s="201" t="s">
        <v>2288</v>
      </c>
      <c r="E1357" s="31"/>
      <c r="F1357" s="76" t="s">
        <v>36</v>
      </c>
      <c r="G1357" s="24">
        <v>34</v>
      </c>
      <c r="H1357" s="58">
        <f t="shared" si="57"/>
        <v>0</v>
      </c>
      <c r="I1357" s="976" t="s">
        <v>119</v>
      </c>
    </row>
    <row r="1358" spans="1:9" s="27" customFormat="1" ht="15" customHeight="1" outlineLevel="1" x14ac:dyDescent="0.2">
      <c r="A1358" s="28"/>
      <c r="B1358" s="974"/>
      <c r="C1358" s="259" t="s">
        <v>2289</v>
      </c>
      <c r="D1358" s="201" t="s">
        <v>2290</v>
      </c>
      <c r="E1358" s="31"/>
      <c r="F1358" s="76" t="s">
        <v>36</v>
      </c>
      <c r="G1358" s="24">
        <v>71</v>
      </c>
      <c r="H1358" s="58">
        <f t="shared" si="57"/>
        <v>0</v>
      </c>
      <c r="I1358" s="976" t="s">
        <v>119</v>
      </c>
    </row>
    <row r="1359" spans="1:9" s="27" customFormat="1" ht="15" customHeight="1" outlineLevel="1" x14ac:dyDescent="0.2">
      <c r="A1359" s="28"/>
      <c r="B1359" s="974"/>
      <c r="C1359" s="259" t="s">
        <v>2291</v>
      </c>
      <c r="D1359" s="201" t="s">
        <v>2288</v>
      </c>
      <c r="E1359" s="31"/>
      <c r="F1359" s="76" t="s">
        <v>132</v>
      </c>
      <c r="G1359" s="24">
        <v>67</v>
      </c>
      <c r="H1359" s="58">
        <f t="shared" si="57"/>
        <v>0</v>
      </c>
      <c r="I1359" s="976" t="s">
        <v>119</v>
      </c>
    </row>
    <row r="1360" spans="1:9" s="27" customFormat="1" ht="15" customHeight="1" outlineLevel="1" x14ac:dyDescent="0.2">
      <c r="A1360" s="28"/>
      <c r="B1360" s="974"/>
      <c r="C1360" s="259" t="s">
        <v>2292</v>
      </c>
      <c r="D1360" s="201" t="s">
        <v>2290</v>
      </c>
      <c r="E1360" s="31"/>
      <c r="F1360" s="76" t="s">
        <v>132</v>
      </c>
      <c r="G1360" s="24">
        <v>141</v>
      </c>
      <c r="H1360" s="58">
        <f t="shared" si="57"/>
        <v>0</v>
      </c>
      <c r="I1360" s="976" t="s">
        <v>119</v>
      </c>
    </row>
    <row r="1361" spans="1:9" s="27" customFormat="1" ht="15" customHeight="1" outlineLevel="1" x14ac:dyDescent="0.2">
      <c r="A1361" s="28"/>
      <c r="B1361" s="974"/>
      <c r="C1361" s="259">
        <v>442</v>
      </c>
      <c r="D1361" s="201" t="s">
        <v>2293</v>
      </c>
      <c r="E1361" s="31"/>
      <c r="F1361" s="76" t="s">
        <v>36</v>
      </c>
      <c r="G1361" s="24">
        <v>37</v>
      </c>
      <c r="H1361" s="58">
        <f t="shared" si="57"/>
        <v>0</v>
      </c>
      <c r="I1361" s="976" t="s">
        <v>119</v>
      </c>
    </row>
    <row r="1362" spans="1:9" s="27" customFormat="1" ht="15" customHeight="1" outlineLevel="1" x14ac:dyDescent="0.2">
      <c r="A1362" s="28"/>
      <c r="B1362" s="974"/>
      <c r="C1362" s="259" t="s">
        <v>2294</v>
      </c>
      <c r="D1362" s="201" t="s">
        <v>2295</v>
      </c>
      <c r="E1362" s="31"/>
      <c r="F1362" s="76" t="s">
        <v>36</v>
      </c>
      <c r="G1362" s="24">
        <v>81</v>
      </c>
      <c r="H1362" s="58">
        <f t="shared" si="57"/>
        <v>0</v>
      </c>
      <c r="I1362" s="976" t="s">
        <v>119</v>
      </c>
    </row>
    <row r="1363" spans="1:9" s="27" customFormat="1" ht="15" customHeight="1" outlineLevel="1" x14ac:dyDescent="0.2">
      <c r="A1363" s="28"/>
      <c r="B1363" s="974"/>
      <c r="C1363" s="259" t="s">
        <v>2296</v>
      </c>
      <c r="D1363" s="201" t="s">
        <v>2297</v>
      </c>
      <c r="E1363" s="31"/>
      <c r="F1363" s="76" t="s">
        <v>36</v>
      </c>
      <c r="G1363" s="24">
        <v>33</v>
      </c>
      <c r="H1363" s="58">
        <f t="shared" si="57"/>
        <v>0</v>
      </c>
      <c r="I1363" s="976" t="s">
        <v>119</v>
      </c>
    </row>
    <row r="1364" spans="1:9" s="27" customFormat="1" ht="15" customHeight="1" outlineLevel="1" x14ac:dyDescent="0.2">
      <c r="A1364" s="28"/>
      <c r="B1364" s="974"/>
      <c r="C1364" s="259" t="s">
        <v>2298</v>
      </c>
      <c r="D1364" s="201" t="s">
        <v>2299</v>
      </c>
      <c r="E1364" s="31"/>
      <c r="F1364" s="76" t="s">
        <v>36</v>
      </c>
      <c r="G1364" s="24">
        <v>128</v>
      </c>
      <c r="H1364" s="58">
        <f t="shared" si="57"/>
        <v>0</v>
      </c>
      <c r="I1364" s="975" t="s">
        <v>1269</v>
      </c>
    </row>
    <row r="1365" spans="1:9" s="27" customFormat="1" ht="15" customHeight="1" outlineLevel="1" x14ac:dyDescent="0.2">
      <c r="A1365" s="28"/>
      <c r="B1365" s="974"/>
      <c r="C1365" s="259">
        <v>443</v>
      </c>
      <c r="D1365" s="201" t="s">
        <v>2300</v>
      </c>
      <c r="E1365" s="31"/>
      <c r="F1365" s="76" t="s">
        <v>36</v>
      </c>
      <c r="G1365" s="24">
        <v>37</v>
      </c>
      <c r="H1365" s="58">
        <f t="shared" si="57"/>
        <v>0</v>
      </c>
      <c r="I1365" s="976" t="s">
        <v>119</v>
      </c>
    </row>
    <row r="1366" spans="1:9" s="27" customFormat="1" ht="15" customHeight="1" outlineLevel="1" x14ac:dyDescent="0.2">
      <c r="A1366" s="28"/>
      <c r="B1366" s="974"/>
      <c r="C1366" s="259" t="s">
        <v>2301</v>
      </c>
      <c r="D1366" s="201" t="s">
        <v>2302</v>
      </c>
      <c r="E1366" s="31"/>
      <c r="F1366" s="76" t="s">
        <v>36</v>
      </c>
      <c r="G1366" s="24">
        <v>81</v>
      </c>
      <c r="H1366" s="58">
        <f t="shared" si="57"/>
        <v>0</v>
      </c>
      <c r="I1366" s="976" t="s">
        <v>119</v>
      </c>
    </row>
    <row r="1367" spans="1:9" s="27" customFormat="1" ht="15" customHeight="1" outlineLevel="1" x14ac:dyDescent="0.2">
      <c r="A1367" s="28"/>
      <c r="B1367" s="974"/>
      <c r="C1367" s="259" t="s">
        <v>2303</v>
      </c>
      <c r="D1367" s="201" t="s">
        <v>2304</v>
      </c>
      <c r="E1367" s="31"/>
      <c r="F1367" s="76" t="s">
        <v>36</v>
      </c>
      <c r="G1367" s="24">
        <v>135</v>
      </c>
      <c r="H1367" s="58">
        <f t="shared" si="57"/>
        <v>0</v>
      </c>
      <c r="I1367" s="975" t="s">
        <v>1269</v>
      </c>
    </row>
    <row r="1368" spans="1:9" s="27" customFormat="1" ht="15" customHeight="1" outlineLevel="1" x14ac:dyDescent="0.2">
      <c r="A1368" s="28"/>
      <c r="B1368" s="974"/>
      <c r="C1368" s="259">
        <v>445</v>
      </c>
      <c r="D1368" s="201" t="s">
        <v>2305</v>
      </c>
      <c r="E1368" s="31"/>
      <c r="F1368" s="76" t="s">
        <v>36</v>
      </c>
      <c r="G1368" s="24">
        <v>53</v>
      </c>
      <c r="H1368" s="58">
        <f t="shared" si="57"/>
        <v>0</v>
      </c>
      <c r="I1368" s="976" t="s">
        <v>119</v>
      </c>
    </row>
    <row r="1369" spans="1:9" s="27" customFormat="1" ht="15" customHeight="1" outlineLevel="1" x14ac:dyDescent="0.2">
      <c r="A1369" s="28"/>
      <c r="B1369" s="974"/>
      <c r="C1369" s="259" t="s">
        <v>2306</v>
      </c>
      <c r="D1369" s="201" t="s">
        <v>2307</v>
      </c>
      <c r="E1369" s="31"/>
      <c r="F1369" s="76" t="s">
        <v>36</v>
      </c>
      <c r="G1369" s="24">
        <v>81</v>
      </c>
      <c r="H1369" s="58">
        <f t="shared" si="57"/>
        <v>0</v>
      </c>
      <c r="I1369" s="976" t="s">
        <v>119</v>
      </c>
    </row>
    <row r="1370" spans="1:9" s="27" customFormat="1" ht="15" customHeight="1" outlineLevel="1" x14ac:dyDescent="0.2">
      <c r="A1370" s="28"/>
      <c r="B1370" s="974"/>
      <c r="C1370" s="259" t="s">
        <v>2308</v>
      </c>
      <c r="D1370" s="201" t="s">
        <v>2309</v>
      </c>
      <c r="E1370" s="31"/>
      <c r="F1370" s="76" t="s">
        <v>36</v>
      </c>
      <c r="G1370" s="24">
        <v>128</v>
      </c>
      <c r="H1370" s="58">
        <f t="shared" si="57"/>
        <v>0</v>
      </c>
      <c r="I1370" s="975" t="s">
        <v>1269</v>
      </c>
    </row>
    <row r="1371" spans="1:9" s="27" customFormat="1" ht="15" customHeight="1" outlineLevel="1" x14ac:dyDescent="0.2">
      <c r="A1371" s="28"/>
      <c r="B1371" s="974"/>
      <c r="C1371" s="259">
        <v>451</v>
      </c>
      <c r="D1371" s="201" t="s">
        <v>2310</v>
      </c>
      <c r="E1371" s="31"/>
      <c r="F1371" s="76" t="s">
        <v>36</v>
      </c>
      <c r="G1371" s="24">
        <v>64</v>
      </c>
      <c r="H1371" s="58">
        <f t="shared" si="57"/>
        <v>0</v>
      </c>
      <c r="I1371" s="976" t="s">
        <v>119</v>
      </c>
    </row>
    <row r="1372" spans="1:9" s="27" customFormat="1" ht="15" customHeight="1" outlineLevel="1" x14ac:dyDescent="0.2">
      <c r="A1372" s="28"/>
      <c r="B1372" s="974"/>
      <c r="C1372" s="259">
        <v>452</v>
      </c>
      <c r="D1372" s="201" t="s">
        <v>2311</v>
      </c>
      <c r="E1372" s="31"/>
      <c r="F1372" s="76" t="s">
        <v>36</v>
      </c>
      <c r="G1372" s="24">
        <v>53</v>
      </c>
      <c r="H1372" s="58">
        <f t="shared" si="57"/>
        <v>0</v>
      </c>
      <c r="I1372" s="976" t="s">
        <v>119</v>
      </c>
    </row>
    <row r="1373" spans="1:9" s="27" customFormat="1" ht="15" customHeight="1" outlineLevel="1" x14ac:dyDescent="0.2">
      <c r="A1373" s="28"/>
      <c r="B1373" s="974"/>
      <c r="C1373" s="259" t="s">
        <v>2312</v>
      </c>
      <c r="D1373" s="201" t="s">
        <v>2313</v>
      </c>
      <c r="E1373" s="31"/>
      <c r="F1373" s="76" t="s">
        <v>36</v>
      </c>
      <c r="G1373" s="24">
        <v>260</v>
      </c>
      <c r="H1373" s="58">
        <f t="shared" si="57"/>
        <v>0</v>
      </c>
      <c r="I1373" s="975" t="s">
        <v>1269</v>
      </c>
    </row>
    <row r="1374" spans="1:9" s="27" customFormat="1" ht="15" customHeight="1" outlineLevel="1" x14ac:dyDescent="0.2">
      <c r="A1374" s="28"/>
      <c r="B1374" s="974"/>
      <c r="C1374" s="259" t="s">
        <v>2314</v>
      </c>
      <c r="D1374" s="201" t="s">
        <v>2315</v>
      </c>
      <c r="E1374" s="31"/>
      <c r="F1374" s="76" t="s">
        <v>36</v>
      </c>
      <c r="G1374" s="24">
        <v>63</v>
      </c>
      <c r="H1374" s="58">
        <f t="shared" si="57"/>
        <v>0</v>
      </c>
      <c r="I1374" s="975" t="s">
        <v>1269</v>
      </c>
    </row>
    <row r="1375" spans="1:9" s="27" customFormat="1" ht="15" customHeight="1" outlineLevel="1" x14ac:dyDescent="0.2">
      <c r="A1375" s="28"/>
      <c r="B1375" s="974"/>
      <c r="C1375" s="259" t="s">
        <v>2316</v>
      </c>
      <c r="D1375" s="201" t="s">
        <v>2317</v>
      </c>
      <c r="E1375" s="31"/>
      <c r="F1375" s="76" t="s">
        <v>36</v>
      </c>
      <c r="G1375" s="24">
        <v>149</v>
      </c>
      <c r="H1375" s="58">
        <f t="shared" si="57"/>
        <v>0</v>
      </c>
      <c r="I1375" s="975" t="s">
        <v>1269</v>
      </c>
    </row>
    <row r="1376" spans="1:9" s="27" customFormat="1" ht="15" customHeight="1" outlineLevel="1" x14ac:dyDescent="0.2">
      <c r="A1376" s="28"/>
      <c r="B1376" s="974"/>
      <c r="C1376" s="259" t="s">
        <v>2318</v>
      </c>
      <c r="D1376" s="201" t="s">
        <v>2319</v>
      </c>
      <c r="E1376" s="31"/>
      <c r="F1376" s="76" t="s">
        <v>36</v>
      </c>
      <c r="G1376" s="24">
        <v>49</v>
      </c>
      <c r="H1376" s="58">
        <f t="shared" ref="H1376:H1439" si="58">B1376*G1376</f>
        <v>0</v>
      </c>
      <c r="I1376" s="976" t="s">
        <v>119</v>
      </c>
    </row>
    <row r="1377" spans="1:9" s="27" customFormat="1" ht="15" customHeight="1" outlineLevel="1" x14ac:dyDescent="0.2">
      <c r="A1377" s="28"/>
      <c r="B1377" s="974"/>
      <c r="C1377" s="259" t="s">
        <v>2320</v>
      </c>
      <c r="D1377" s="201" t="s">
        <v>2829</v>
      </c>
      <c r="E1377" s="31"/>
      <c r="F1377" s="76" t="s">
        <v>36</v>
      </c>
      <c r="G1377" s="24">
        <v>178</v>
      </c>
      <c r="H1377" s="58">
        <f t="shared" si="58"/>
        <v>0</v>
      </c>
      <c r="I1377" s="975" t="s">
        <v>1269</v>
      </c>
    </row>
    <row r="1378" spans="1:9" s="27" customFormat="1" ht="15" customHeight="1" outlineLevel="1" x14ac:dyDescent="0.2">
      <c r="A1378" s="28"/>
      <c r="B1378" s="974"/>
      <c r="C1378" s="259" t="s">
        <v>2321</v>
      </c>
      <c r="D1378" s="201" t="s">
        <v>2830</v>
      </c>
      <c r="E1378" s="31"/>
      <c r="F1378" s="76" t="s">
        <v>36</v>
      </c>
      <c r="G1378" s="24">
        <v>178</v>
      </c>
      <c r="H1378" s="58">
        <f t="shared" si="58"/>
        <v>0</v>
      </c>
      <c r="I1378" s="975" t="s">
        <v>1269</v>
      </c>
    </row>
    <row r="1379" spans="1:9" s="27" customFormat="1" ht="15" customHeight="1" outlineLevel="1" x14ac:dyDescent="0.2">
      <c r="A1379" s="28"/>
      <c r="B1379" s="974"/>
      <c r="C1379" s="259" t="s">
        <v>2322</v>
      </c>
      <c r="D1379" s="201" t="s">
        <v>2827</v>
      </c>
      <c r="E1379" s="31"/>
      <c r="F1379" s="76" t="s">
        <v>36</v>
      </c>
      <c r="G1379" s="24">
        <v>178</v>
      </c>
      <c r="H1379" s="58">
        <f t="shared" si="58"/>
        <v>0</v>
      </c>
      <c r="I1379" s="975" t="s">
        <v>1269</v>
      </c>
    </row>
    <row r="1380" spans="1:9" s="27" customFormat="1" ht="15" customHeight="1" outlineLevel="1" x14ac:dyDescent="0.2">
      <c r="A1380" s="28"/>
      <c r="B1380" s="974"/>
      <c r="C1380" s="259" t="s">
        <v>2323</v>
      </c>
      <c r="D1380" s="201" t="s">
        <v>2828</v>
      </c>
      <c r="E1380" s="31"/>
      <c r="F1380" s="76" t="s">
        <v>36</v>
      </c>
      <c r="G1380" s="24">
        <v>178</v>
      </c>
      <c r="H1380" s="58">
        <f t="shared" si="58"/>
        <v>0</v>
      </c>
      <c r="I1380" s="975" t="s">
        <v>1269</v>
      </c>
    </row>
    <row r="1381" spans="1:9" s="27" customFormat="1" ht="15" customHeight="1" outlineLevel="1" x14ac:dyDescent="0.2">
      <c r="A1381" s="28"/>
      <c r="B1381" s="974"/>
      <c r="C1381" s="259" t="s">
        <v>2324</v>
      </c>
      <c r="D1381" s="201" t="s">
        <v>2831</v>
      </c>
      <c r="E1381" s="31"/>
      <c r="F1381" s="76" t="s">
        <v>36</v>
      </c>
      <c r="G1381" s="24">
        <v>171</v>
      </c>
      <c r="H1381" s="58">
        <f t="shared" si="58"/>
        <v>0</v>
      </c>
      <c r="I1381" s="975" t="s">
        <v>1269</v>
      </c>
    </row>
    <row r="1382" spans="1:9" s="27" customFormat="1" ht="15" customHeight="1" outlineLevel="1" x14ac:dyDescent="0.2">
      <c r="A1382" s="28"/>
      <c r="B1382" s="974"/>
      <c r="C1382" s="419" t="s">
        <v>2325</v>
      </c>
      <c r="D1382" s="201" t="s">
        <v>2326</v>
      </c>
      <c r="E1382" s="31"/>
      <c r="F1382" s="76" t="s">
        <v>36</v>
      </c>
      <c r="G1382" s="24">
        <v>217</v>
      </c>
      <c r="H1382" s="58">
        <f>B1382*G1382</f>
        <v>0</v>
      </c>
      <c r="I1382" s="975" t="s">
        <v>1269</v>
      </c>
    </row>
    <row r="1383" spans="1:9" s="27" customFormat="1" ht="15" customHeight="1" outlineLevel="1" x14ac:dyDescent="0.2">
      <c r="A1383" s="28"/>
      <c r="B1383" s="974"/>
      <c r="C1383" s="259" t="s">
        <v>2327</v>
      </c>
      <c r="D1383" s="201" t="s">
        <v>2832</v>
      </c>
      <c r="E1383" s="31"/>
      <c r="F1383" s="76" t="s">
        <v>36</v>
      </c>
      <c r="G1383" s="24">
        <v>171</v>
      </c>
      <c r="H1383" s="58">
        <f t="shared" si="58"/>
        <v>0</v>
      </c>
      <c r="I1383" s="975" t="s">
        <v>1269</v>
      </c>
    </row>
    <row r="1384" spans="1:9" s="27" customFormat="1" ht="15" customHeight="1" outlineLevel="1" x14ac:dyDescent="0.2">
      <c r="A1384" s="28"/>
      <c r="B1384" s="974"/>
      <c r="C1384" s="419" t="s">
        <v>2328</v>
      </c>
      <c r="D1384" s="201" t="s">
        <v>2329</v>
      </c>
      <c r="E1384" s="31"/>
      <c r="F1384" s="76" t="s">
        <v>36</v>
      </c>
      <c r="G1384" s="24">
        <v>217</v>
      </c>
      <c r="H1384" s="58">
        <f t="shared" si="58"/>
        <v>0</v>
      </c>
      <c r="I1384" s="975" t="s">
        <v>1269</v>
      </c>
    </row>
    <row r="1385" spans="1:9" s="27" customFormat="1" ht="15" customHeight="1" outlineLevel="1" x14ac:dyDescent="0.2">
      <c r="A1385" s="28"/>
      <c r="B1385" s="974"/>
      <c r="C1385" s="259" t="s">
        <v>2330</v>
      </c>
      <c r="D1385" s="201" t="s">
        <v>2331</v>
      </c>
      <c r="E1385" s="31"/>
      <c r="F1385" s="76" t="s">
        <v>36</v>
      </c>
      <c r="G1385" s="24">
        <v>126</v>
      </c>
      <c r="H1385" s="58">
        <f t="shared" si="58"/>
        <v>0</v>
      </c>
      <c r="I1385" s="975" t="s">
        <v>1269</v>
      </c>
    </row>
    <row r="1386" spans="1:9" s="27" customFormat="1" ht="15" customHeight="1" outlineLevel="1" x14ac:dyDescent="0.2">
      <c r="A1386" s="28"/>
      <c r="B1386" s="974"/>
      <c r="C1386" s="259" t="s">
        <v>2332</v>
      </c>
      <c r="D1386" s="201" t="s">
        <v>2833</v>
      </c>
      <c r="E1386" s="31"/>
      <c r="F1386" s="76" t="s">
        <v>36</v>
      </c>
      <c r="G1386" s="24">
        <v>45</v>
      </c>
      <c r="H1386" s="58">
        <f t="shared" si="58"/>
        <v>0</v>
      </c>
      <c r="I1386" s="975" t="s">
        <v>1269</v>
      </c>
    </row>
    <row r="1387" spans="1:9" s="27" customFormat="1" ht="15" customHeight="1" outlineLevel="1" x14ac:dyDescent="0.2">
      <c r="A1387" s="28"/>
      <c r="B1387" s="974"/>
      <c r="C1387" s="419" t="s">
        <v>2333</v>
      </c>
      <c r="D1387" s="201" t="s">
        <v>2334</v>
      </c>
      <c r="E1387" s="31"/>
      <c r="F1387" s="76" t="s">
        <v>36</v>
      </c>
      <c r="G1387" s="24">
        <v>90</v>
      </c>
      <c r="H1387" s="58">
        <f t="shared" si="58"/>
        <v>0</v>
      </c>
      <c r="I1387" s="975" t="s">
        <v>1269</v>
      </c>
    </row>
    <row r="1388" spans="1:9" s="27" customFormat="1" ht="15" customHeight="1" outlineLevel="1" x14ac:dyDescent="0.2">
      <c r="A1388" s="28"/>
      <c r="B1388" s="974"/>
      <c r="C1388" s="259" t="s">
        <v>2335</v>
      </c>
      <c r="D1388" s="201" t="s">
        <v>2336</v>
      </c>
      <c r="E1388" s="31"/>
      <c r="F1388" s="76" t="s">
        <v>36</v>
      </c>
      <c r="G1388" s="24">
        <v>86</v>
      </c>
      <c r="H1388" s="58">
        <f t="shared" si="58"/>
        <v>0</v>
      </c>
      <c r="I1388" s="975" t="s">
        <v>1269</v>
      </c>
    </row>
    <row r="1389" spans="1:9" s="27" customFormat="1" ht="15" customHeight="1" outlineLevel="1" x14ac:dyDescent="0.2">
      <c r="A1389" s="28"/>
      <c r="B1389" s="974"/>
      <c r="C1389" s="419" t="s">
        <v>2337</v>
      </c>
      <c r="D1389" s="201" t="s">
        <v>2834</v>
      </c>
      <c r="E1389" s="31"/>
      <c r="F1389" s="76" t="s">
        <v>36</v>
      </c>
      <c r="G1389" s="24">
        <v>45</v>
      </c>
      <c r="H1389" s="58">
        <f t="shared" si="58"/>
        <v>0</v>
      </c>
      <c r="I1389" s="975" t="s">
        <v>1269</v>
      </c>
    </row>
    <row r="1390" spans="1:9" s="27" customFormat="1" ht="15" customHeight="1" outlineLevel="1" x14ac:dyDescent="0.2">
      <c r="A1390" s="28"/>
      <c r="B1390" s="974"/>
      <c r="C1390" s="259" t="s">
        <v>2338</v>
      </c>
      <c r="D1390" s="201" t="s">
        <v>2339</v>
      </c>
      <c r="E1390" s="31"/>
      <c r="F1390" s="76" t="s">
        <v>36</v>
      </c>
      <c r="G1390" s="24">
        <v>90</v>
      </c>
      <c r="H1390" s="58">
        <f t="shared" si="58"/>
        <v>0</v>
      </c>
      <c r="I1390" s="975" t="s">
        <v>1269</v>
      </c>
    </row>
    <row r="1391" spans="1:9" s="27" customFormat="1" ht="15" customHeight="1" outlineLevel="1" x14ac:dyDescent="0.2">
      <c r="A1391" s="28"/>
      <c r="B1391" s="974"/>
      <c r="C1391" s="259" t="s">
        <v>2340</v>
      </c>
      <c r="D1391" s="201" t="s">
        <v>2341</v>
      </c>
      <c r="E1391" s="31"/>
      <c r="F1391" s="76" t="s">
        <v>36</v>
      </c>
      <c r="G1391" s="24">
        <v>44</v>
      </c>
      <c r="H1391" s="58">
        <f t="shared" si="58"/>
        <v>0</v>
      </c>
      <c r="I1391" s="976" t="s">
        <v>1269</v>
      </c>
    </row>
    <row r="1392" spans="1:9" s="27" customFormat="1" ht="15" customHeight="1" outlineLevel="1" x14ac:dyDescent="0.2">
      <c r="A1392" s="28"/>
      <c r="B1392" s="974"/>
      <c r="C1392" s="259">
        <v>457</v>
      </c>
      <c r="D1392" s="201" t="s">
        <v>2342</v>
      </c>
      <c r="E1392" s="31"/>
      <c r="F1392" s="76" t="s">
        <v>36</v>
      </c>
      <c r="G1392" s="24">
        <v>67</v>
      </c>
      <c r="H1392" s="58">
        <f t="shared" si="58"/>
        <v>0</v>
      </c>
      <c r="I1392" s="975" t="s">
        <v>1269</v>
      </c>
    </row>
    <row r="1393" spans="1:9" s="27" customFormat="1" ht="15" customHeight="1" outlineLevel="1" x14ac:dyDescent="0.2">
      <c r="A1393" s="28"/>
      <c r="B1393" s="974"/>
      <c r="C1393" s="259">
        <v>458</v>
      </c>
      <c r="D1393" s="201" t="s">
        <v>2343</v>
      </c>
      <c r="E1393" s="31"/>
      <c r="F1393" s="76" t="s">
        <v>36</v>
      </c>
      <c r="G1393" s="24">
        <v>27</v>
      </c>
      <c r="H1393" s="58">
        <f t="shared" si="58"/>
        <v>0</v>
      </c>
      <c r="I1393" s="975" t="s">
        <v>1269</v>
      </c>
    </row>
    <row r="1394" spans="1:9" s="27" customFormat="1" ht="15" customHeight="1" outlineLevel="1" x14ac:dyDescent="0.2">
      <c r="A1394" s="28"/>
      <c r="B1394" s="974"/>
      <c r="C1394" s="259" t="s">
        <v>2344</v>
      </c>
      <c r="D1394" s="201" t="s">
        <v>2345</v>
      </c>
      <c r="E1394" s="31"/>
      <c r="F1394" s="76" t="s">
        <v>36</v>
      </c>
      <c r="G1394" s="24">
        <v>51</v>
      </c>
      <c r="H1394" s="58">
        <f t="shared" si="58"/>
        <v>0</v>
      </c>
      <c r="I1394" s="976" t="s">
        <v>1269</v>
      </c>
    </row>
    <row r="1395" spans="1:9" s="27" customFormat="1" ht="15" customHeight="1" outlineLevel="1" x14ac:dyDescent="0.2">
      <c r="A1395" s="28"/>
      <c r="B1395" s="974"/>
      <c r="C1395" s="259">
        <v>461</v>
      </c>
      <c r="D1395" s="201" t="s">
        <v>2346</v>
      </c>
      <c r="E1395" s="31"/>
      <c r="F1395" s="76" t="s">
        <v>36</v>
      </c>
      <c r="G1395" s="24">
        <v>80</v>
      </c>
      <c r="H1395" s="58">
        <f t="shared" si="58"/>
        <v>0</v>
      </c>
      <c r="I1395" s="976" t="s">
        <v>119</v>
      </c>
    </row>
    <row r="1396" spans="1:9" s="27" customFormat="1" ht="15" customHeight="1" outlineLevel="1" x14ac:dyDescent="0.2">
      <c r="A1396" s="28"/>
      <c r="B1396" s="974"/>
      <c r="C1396" s="259" t="s">
        <v>2347</v>
      </c>
      <c r="D1396" s="201" t="s">
        <v>2348</v>
      </c>
      <c r="E1396" s="31"/>
      <c r="F1396" s="76" t="s">
        <v>132</v>
      </c>
      <c r="G1396" s="24">
        <v>334</v>
      </c>
      <c r="H1396" s="58">
        <f t="shared" si="58"/>
        <v>0</v>
      </c>
      <c r="I1396" s="976" t="s">
        <v>119</v>
      </c>
    </row>
    <row r="1397" spans="1:9" s="27" customFormat="1" ht="15" customHeight="1" outlineLevel="1" x14ac:dyDescent="0.2">
      <c r="A1397" s="28"/>
      <c r="B1397" s="974"/>
      <c r="C1397" s="259" t="s">
        <v>2349</v>
      </c>
      <c r="D1397" s="201" t="s">
        <v>2835</v>
      </c>
      <c r="E1397" s="31"/>
      <c r="F1397" s="32" t="s">
        <v>132</v>
      </c>
      <c r="G1397" s="24">
        <v>334</v>
      </c>
      <c r="H1397" s="58">
        <f t="shared" si="58"/>
        <v>0</v>
      </c>
      <c r="I1397" s="976" t="s">
        <v>119</v>
      </c>
    </row>
    <row r="1398" spans="1:9" s="27" customFormat="1" ht="15" customHeight="1" outlineLevel="1" x14ac:dyDescent="0.2">
      <c r="A1398" s="28"/>
      <c r="B1398" s="974"/>
      <c r="C1398" s="259" t="s">
        <v>2350</v>
      </c>
      <c r="D1398" s="201" t="s">
        <v>2836</v>
      </c>
      <c r="E1398" s="31"/>
      <c r="F1398" s="32" t="s">
        <v>132</v>
      </c>
      <c r="G1398" s="24">
        <v>334</v>
      </c>
      <c r="H1398" s="58">
        <f t="shared" si="58"/>
        <v>0</v>
      </c>
      <c r="I1398" s="976" t="s">
        <v>119</v>
      </c>
    </row>
    <row r="1399" spans="1:9" s="27" customFormat="1" ht="15" customHeight="1" outlineLevel="1" x14ac:dyDescent="0.2">
      <c r="A1399" s="28"/>
      <c r="B1399" s="974"/>
      <c r="C1399" s="259">
        <v>465</v>
      </c>
      <c r="D1399" s="201" t="s">
        <v>2351</v>
      </c>
      <c r="E1399" s="31"/>
      <c r="F1399" s="32" t="s">
        <v>36</v>
      </c>
      <c r="G1399" s="24">
        <v>117</v>
      </c>
      <c r="H1399" s="58">
        <f t="shared" si="58"/>
        <v>0</v>
      </c>
      <c r="I1399" s="976" t="s">
        <v>119</v>
      </c>
    </row>
    <row r="1400" spans="1:9" s="27" customFormat="1" ht="15" customHeight="1" outlineLevel="1" x14ac:dyDescent="0.2">
      <c r="A1400" s="28"/>
      <c r="B1400" s="974"/>
      <c r="C1400" s="259" t="s">
        <v>2352</v>
      </c>
      <c r="D1400" s="201" t="s">
        <v>2353</v>
      </c>
      <c r="E1400" s="31"/>
      <c r="F1400" s="32" t="s">
        <v>132</v>
      </c>
      <c r="G1400" s="24">
        <v>334</v>
      </c>
      <c r="H1400" s="58">
        <f t="shared" si="58"/>
        <v>0</v>
      </c>
      <c r="I1400" s="976" t="s">
        <v>119</v>
      </c>
    </row>
    <row r="1401" spans="1:9" s="27" customFormat="1" ht="15" customHeight="1" outlineLevel="1" x14ac:dyDescent="0.2">
      <c r="A1401" s="28"/>
      <c r="B1401" s="974"/>
      <c r="C1401" s="259" t="s">
        <v>2354</v>
      </c>
      <c r="D1401" s="201" t="s">
        <v>2355</v>
      </c>
      <c r="E1401" s="31"/>
      <c r="F1401" s="32" t="s">
        <v>132</v>
      </c>
      <c r="G1401" s="24">
        <v>364</v>
      </c>
      <c r="H1401" s="58">
        <f t="shared" si="58"/>
        <v>0</v>
      </c>
      <c r="I1401" s="976" t="s">
        <v>119</v>
      </c>
    </row>
    <row r="1402" spans="1:9" s="27" customFormat="1" ht="15" customHeight="1" outlineLevel="1" x14ac:dyDescent="0.2">
      <c r="A1402" s="28"/>
      <c r="B1402" s="974"/>
      <c r="C1402" s="259" t="s">
        <v>2356</v>
      </c>
      <c r="D1402" s="201" t="s">
        <v>2357</v>
      </c>
      <c r="E1402" s="31"/>
      <c r="F1402" s="32" t="s">
        <v>132</v>
      </c>
      <c r="G1402" s="24">
        <v>334</v>
      </c>
      <c r="H1402" s="58">
        <f t="shared" si="58"/>
        <v>0</v>
      </c>
      <c r="I1402" s="976" t="s">
        <v>119</v>
      </c>
    </row>
    <row r="1403" spans="1:9" s="27" customFormat="1" ht="25.5" customHeight="1" outlineLevel="1" x14ac:dyDescent="0.2">
      <c r="A1403" s="28"/>
      <c r="B1403" s="974"/>
      <c r="C1403" s="419" t="s">
        <v>2358</v>
      </c>
      <c r="D1403" s="450" t="s">
        <v>2359</v>
      </c>
      <c r="E1403" s="451"/>
      <c r="F1403" s="171" t="s">
        <v>36</v>
      </c>
      <c r="G1403" s="24">
        <v>66</v>
      </c>
      <c r="H1403" s="58">
        <f t="shared" si="58"/>
        <v>0</v>
      </c>
      <c r="I1403" s="976" t="s">
        <v>119</v>
      </c>
    </row>
    <row r="1404" spans="1:9" s="27" customFormat="1" ht="15" customHeight="1" outlineLevel="1" x14ac:dyDescent="0.2">
      <c r="A1404" s="28"/>
      <c r="B1404" s="974"/>
      <c r="C1404" s="419" t="s">
        <v>2360</v>
      </c>
      <c r="D1404" s="201" t="s">
        <v>2361</v>
      </c>
      <c r="E1404" s="31"/>
      <c r="F1404" s="32" t="s">
        <v>36</v>
      </c>
      <c r="G1404" s="24">
        <v>66</v>
      </c>
      <c r="H1404" s="58">
        <f t="shared" si="58"/>
        <v>0</v>
      </c>
      <c r="I1404" s="976" t="s">
        <v>119</v>
      </c>
    </row>
    <row r="1405" spans="1:9" s="27" customFormat="1" ht="15" customHeight="1" outlineLevel="1" x14ac:dyDescent="0.2">
      <c r="A1405" s="28"/>
      <c r="B1405" s="974"/>
      <c r="C1405" s="259" t="s">
        <v>2362</v>
      </c>
      <c r="D1405" s="201" t="s">
        <v>2363</v>
      </c>
      <c r="E1405" s="31"/>
      <c r="F1405" s="32" t="s">
        <v>36</v>
      </c>
      <c r="G1405" s="24">
        <v>68</v>
      </c>
      <c r="H1405" s="58">
        <f t="shared" si="58"/>
        <v>0</v>
      </c>
      <c r="I1405" s="976" t="s">
        <v>119</v>
      </c>
    </row>
    <row r="1406" spans="1:9" s="27" customFormat="1" ht="15" customHeight="1" outlineLevel="1" x14ac:dyDescent="0.2">
      <c r="A1406" s="28"/>
      <c r="B1406" s="974"/>
      <c r="C1406" s="259" t="s">
        <v>2364</v>
      </c>
      <c r="D1406" s="201" t="s">
        <v>2365</v>
      </c>
      <c r="E1406" s="31"/>
      <c r="F1406" s="32" t="s">
        <v>36</v>
      </c>
      <c r="G1406" s="24">
        <v>66</v>
      </c>
      <c r="H1406" s="58">
        <f t="shared" si="58"/>
        <v>0</v>
      </c>
      <c r="I1406" s="976" t="s">
        <v>119</v>
      </c>
    </row>
    <row r="1407" spans="1:9" s="27" customFormat="1" ht="15" customHeight="1" outlineLevel="1" x14ac:dyDescent="0.2">
      <c r="A1407" s="28"/>
      <c r="B1407" s="974"/>
      <c r="C1407" s="259" t="s">
        <v>2366</v>
      </c>
      <c r="D1407" s="201" t="s">
        <v>2367</v>
      </c>
      <c r="E1407" s="31"/>
      <c r="F1407" s="32" t="s">
        <v>36</v>
      </c>
      <c r="G1407" s="24">
        <v>61</v>
      </c>
      <c r="H1407" s="58">
        <f t="shared" si="58"/>
        <v>0</v>
      </c>
      <c r="I1407" s="976" t="s">
        <v>119</v>
      </c>
    </row>
    <row r="1408" spans="1:9" s="27" customFormat="1" ht="15" customHeight="1" outlineLevel="1" x14ac:dyDescent="0.2">
      <c r="A1408" s="28"/>
      <c r="B1408" s="974"/>
      <c r="C1408" s="259" t="s">
        <v>2368</v>
      </c>
      <c r="D1408" s="201" t="s">
        <v>2369</v>
      </c>
      <c r="E1408" s="31"/>
      <c r="F1408" s="32" t="s">
        <v>36</v>
      </c>
      <c r="G1408" s="24">
        <v>61</v>
      </c>
      <c r="H1408" s="58">
        <f t="shared" si="58"/>
        <v>0</v>
      </c>
      <c r="I1408" s="976" t="s">
        <v>119</v>
      </c>
    </row>
    <row r="1409" spans="1:9" s="27" customFormat="1" ht="15" customHeight="1" outlineLevel="1" x14ac:dyDescent="0.2">
      <c r="A1409" s="28"/>
      <c r="B1409" s="974"/>
      <c r="C1409" s="259" t="s">
        <v>2370</v>
      </c>
      <c r="D1409" s="201" t="s">
        <v>2371</v>
      </c>
      <c r="E1409" s="31"/>
      <c r="F1409" s="32" t="s">
        <v>36</v>
      </c>
      <c r="G1409" s="24">
        <v>61</v>
      </c>
      <c r="H1409" s="58">
        <f t="shared" si="58"/>
        <v>0</v>
      </c>
      <c r="I1409" s="976" t="s">
        <v>119</v>
      </c>
    </row>
    <row r="1410" spans="1:9" s="27" customFormat="1" ht="15" customHeight="1" outlineLevel="1" x14ac:dyDescent="0.2">
      <c r="A1410" s="28"/>
      <c r="B1410" s="974"/>
      <c r="C1410" s="259" t="s">
        <v>2372</v>
      </c>
      <c r="D1410" s="201" t="s">
        <v>2373</v>
      </c>
      <c r="E1410" s="31"/>
      <c r="F1410" s="32" t="s">
        <v>36</v>
      </c>
      <c r="G1410" s="24">
        <v>61</v>
      </c>
      <c r="H1410" s="58">
        <f t="shared" si="58"/>
        <v>0</v>
      </c>
      <c r="I1410" s="976" t="s">
        <v>119</v>
      </c>
    </row>
    <row r="1411" spans="1:9" s="27" customFormat="1" ht="15" customHeight="1" outlineLevel="1" x14ac:dyDescent="0.2">
      <c r="A1411" s="28"/>
      <c r="B1411" s="974"/>
      <c r="C1411" s="259" t="s">
        <v>2374</v>
      </c>
      <c r="D1411" s="201" t="s">
        <v>2375</v>
      </c>
      <c r="E1411" s="31"/>
      <c r="F1411" s="32" t="s">
        <v>36</v>
      </c>
      <c r="G1411" s="24">
        <v>61</v>
      </c>
      <c r="H1411" s="58">
        <f t="shared" si="58"/>
        <v>0</v>
      </c>
      <c r="I1411" s="976" t="s">
        <v>119</v>
      </c>
    </row>
    <row r="1412" spans="1:9" s="27" customFormat="1" ht="15" customHeight="1" outlineLevel="1" x14ac:dyDescent="0.2">
      <c r="A1412" s="28"/>
      <c r="B1412" s="974"/>
      <c r="C1412" s="259" t="s">
        <v>2376</v>
      </c>
      <c r="D1412" s="201" t="s">
        <v>2377</v>
      </c>
      <c r="E1412" s="31"/>
      <c r="F1412" s="32" t="s">
        <v>36</v>
      </c>
      <c r="G1412" s="24">
        <v>68</v>
      </c>
      <c r="H1412" s="58">
        <f t="shared" si="58"/>
        <v>0</v>
      </c>
      <c r="I1412" s="976" t="s">
        <v>119</v>
      </c>
    </row>
    <row r="1413" spans="1:9" s="27" customFormat="1" ht="15" customHeight="1" outlineLevel="1" x14ac:dyDescent="0.2">
      <c r="A1413" s="28"/>
      <c r="B1413" s="974"/>
      <c r="C1413" s="259" t="s">
        <v>2378</v>
      </c>
      <c r="D1413" s="201" t="s">
        <v>2379</v>
      </c>
      <c r="E1413" s="31"/>
      <c r="F1413" s="32" t="s">
        <v>36</v>
      </c>
      <c r="G1413" s="24">
        <v>68</v>
      </c>
      <c r="H1413" s="58">
        <f t="shared" si="58"/>
        <v>0</v>
      </c>
      <c r="I1413" s="976" t="s">
        <v>119</v>
      </c>
    </row>
    <row r="1414" spans="1:9" s="27" customFormat="1" ht="15" customHeight="1" outlineLevel="1" x14ac:dyDescent="0.2">
      <c r="A1414" s="28"/>
      <c r="B1414" s="974"/>
      <c r="C1414" s="259" t="s">
        <v>2380</v>
      </c>
      <c r="D1414" s="201" t="s">
        <v>2381</v>
      </c>
      <c r="E1414" s="31"/>
      <c r="F1414" s="32" t="s">
        <v>36</v>
      </c>
      <c r="G1414" s="24">
        <v>68</v>
      </c>
      <c r="H1414" s="58">
        <f t="shared" si="58"/>
        <v>0</v>
      </c>
      <c r="I1414" s="976" t="s">
        <v>119</v>
      </c>
    </row>
    <row r="1415" spans="1:9" s="27" customFormat="1" ht="15" customHeight="1" outlineLevel="1" x14ac:dyDescent="0.2">
      <c r="A1415" s="28"/>
      <c r="B1415" s="974"/>
      <c r="C1415" s="259" t="s">
        <v>2382</v>
      </c>
      <c r="D1415" s="201" t="s">
        <v>2383</v>
      </c>
      <c r="E1415" s="31"/>
      <c r="F1415" s="32" t="s">
        <v>36</v>
      </c>
      <c r="G1415" s="24">
        <v>72</v>
      </c>
      <c r="H1415" s="58">
        <f t="shared" si="58"/>
        <v>0</v>
      </c>
      <c r="I1415" s="976" t="s">
        <v>119</v>
      </c>
    </row>
    <row r="1416" spans="1:9" s="27" customFormat="1" ht="15" customHeight="1" outlineLevel="1" x14ac:dyDescent="0.2">
      <c r="A1416" s="28"/>
      <c r="B1416" s="974"/>
      <c r="C1416" s="259" t="s">
        <v>2384</v>
      </c>
      <c r="D1416" s="201" t="s">
        <v>2385</v>
      </c>
      <c r="E1416" s="31"/>
      <c r="F1416" s="32" t="s">
        <v>36</v>
      </c>
      <c r="G1416" s="24">
        <v>239</v>
      </c>
      <c r="H1416" s="58">
        <f t="shared" si="58"/>
        <v>0</v>
      </c>
      <c r="I1416" s="976" t="s">
        <v>119</v>
      </c>
    </row>
    <row r="1417" spans="1:9" s="27" customFormat="1" ht="15" customHeight="1" outlineLevel="1" x14ac:dyDescent="0.2">
      <c r="A1417" s="28"/>
      <c r="B1417" s="974"/>
      <c r="C1417" s="259" t="s">
        <v>2386</v>
      </c>
      <c r="D1417" s="201" t="s">
        <v>2387</v>
      </c>
      <c r="E1417" s="31"/>
      <c r="F1417" s="32" t="s">
        <v>36</v>
      </c>
      <c r="G1417" s="24">
        <v>239</v>
      </c>
      <c r="H1417" s="58">
        <f t="shared" si="58"/>
        <v>0</v>
      </c>
      <c r="I1417" s="976" t="s">
        <v>119</v>
      </c>
    </row>
    <row r="1418" spans="1:9" s="27" customFormat="1" ht="15" customHeight="1" outlineLevel="1" x14ac:dyDescent="0.2">
      <c r="A1418" s="28"/>
      <c r="B1418" s="974"/>
      <c r="C1418" s="259" t="s">
        <v>2388</v>
      </c>
      <c r="D1418" s="201" t="s">
        <v>2389</v>
      </c>
      <c r="E1418" s="31"/>
      <c r="F1418" s="32" t="s">
        <v>36</v>
      </c>
      <c r="G1418" s="24">
        <v>111</v>
      </c>
      <c r="H1418" s="58">
        <f t="shared" si="58"/>
        <v>0</v>
      </c>
      <c r="I1418" s="976" t="s">
        <v>119</v>
      </c>
    </row>
    <row r="1419" spans="1:9" s="27" customFormat="1" ht="15" customHeight="1" outlineLevel="1" x14ac:dyDescent="0.2">
      <c r="A1419" s="28"/>
      <c r="B1419" s="974"/>
      <c r="C1419" s="259" t="s">
        <v>2390</v>
      </c>
      <c r="D1419" s="201" t="s">
        <v>2391</v>
      </c>
      <c r="E1419" s="31"/>
      <c r="F1419" s="32" t="s">
        <v>36</v>
      </c>
      <c r="G1419" s="24">
        <v>111</v>
      </c>
      <c r="H1419" s="58">
        <f t="shared" si="58"/>
        <v>0</v>
      </c>
      <c r="I1419" s="976" t="s">
        <v>119</v>
      </c>
    </row>
    <row r="1420" spans="1:9" s="27" customFormat="1" ht="15" customHeight="1" outlineLevel="1" x14ac:dyDescent="0.2">
      <c r="A1420" s="28"/>
      <c r="B1420" s="974"/>
      <c r="C1420" s="259">
        <v>466</v>
      </c>
      <c r="D1420" s="201" t="s">
        <v>2392</v>
      </c>
      <c r="E1420" s="31"/>
      <c r="F1420" s="32" t="s">
        <v>36</v>
      </c>
      <c r="G1420" s="24">
        <v>42</v>
      </c>
      <c r="H1420" s="58">
        <f t="shared" si="58"/>
        <v>0</v>
      </c>
      <c r="I1420" s="976" t="s">
        <v>119</v>
      </c>
    </row>
    <row r="1421" spans="1:9" s="27" customFormat="1" ht="15" customHeight="1" outlineLevel="1" x14ac:dyDescent="0.2">
      <c r="A1421" s="28"/>
      <c r="B1421" s="974"/>
      <c r="C1421" s="259" t="s">
        <v>2393</v>
      </c>
      <c r="D1421" s="201" t="s">
        <v>2394</v>
      </c>
      <c r="E1421" s="31"/>
      <c r="F1421" s="32" t="s">
        <v>36</v>
      </c>
      <c r="G1421" s="24">
        <v>59</v>
      </c>
      <c r="H1421" s="58">
        <f t="shared" si="58"/>
        <v>0</v>
      </c>
      <c r="I1421" s="976" t="s">
        <v>119</v>
      </c>
    </row>
    <row r="1422" spans="1:9" s="27" customFormat="1" ht="15" customHeight="1" outlineLevel="1" x14ac:dyDescent="0.2">
      <c r="A1422" s="28"/>
      <c r="B1422" s="974"/>
      <c r="C1422" s="259" t="s">
        <v>2395</v>
      </c>
      <c r="D1422" s="201" t="s">
        <v>2396</v>
      </c>
      <c r="E1422" s="31"/>
      <c r="F1422" s="32" t="s">
        <v>36</v>
      </c>
      <c r="G1422" s="24">
        <v>148</v>
      </c>
      <c r="H1422" s="58">
        <f t="shared" si="58"/>
        <v>0</v>
      </c>
      <c r="I1422" s="976" t="s">
        <v>119</v>
      </c>
    </row>
    <row r="1423" spans="1:9" s="27" customFormat="1" ht="15" customHeight="1" outlineLevel="1" x14ac:dyDescent="0.2">
      <c r="A1423" s="28"/>
      <c r="B1423" s="974"/>
      <c r="C1423" s="259" t="s">
        <v>2397</v>
      </c>
      <c r="D1423" s="201" t="s">
        <v>2398</v>
      </c>
      <c r="E1423" s="31"/>
      <c r="F1423" s="32" t="s">
        <v>36</v>
      </c>
      <c r="G1423" s="24">
        <v>148</v>
      </c>
      <c r="H1423" s="58">
        <f t="shared" si="58"/>
        <v>0</v>
      </c>
      <c r="I1423" s="976" t="s">
        <v>119</v>
      </c>
    </row>
    <row r="1424" spans="1:9" s="27" customFormat="1" ht="15" customHeight="1" outlineLevel="1" x14ac:dyDescent="0.2">
      <c r="A1424" s="28"/>
      <c r="B1424" s="974"/>
      <c r="C1424" s="259" t="s">
        <v>2399</v>
      </c>
      <c r="D1424" s="201" t="s">
        <v>2400</v>
      </c>
      <c r="E1424" s="31"/>
      <c r="F1424" s="32" t="s">
        <v>36</v>
      </c>
      <c r="G1424" s="24">
        <v>148</v>
      </c>
      <c r="H1424" s="58">
        <f t="shared" si="58"/>
        <v>0</v>
      </c>
      <c r="I1424" s="976" t="s">
        <v>119</v>
      </c>
    </row>
    <row r="1425" spans="1:9" s="27" customFormat="1" ht="15" customHeight="1" outlineLevel="1" x14ac:dyDescent="0.2">
      <c r="A1425" s="28"/>
      <c r="B1425" s="974"/>
      <c r="C1425" s="259">
        <v>469</v>
      </c>
      <c r="D1425" s="201" t="s">
        <v>2401</v>
      </c>
      <c r="E1425" s="31"/>
      <c r="F1425" s="32" t="s">
        <v>36</v>
      </c>
      <c r="G1425" s="24">
        <v>94</v>
      </c>
      <c r="H1425" s="58">
        <f t="shared" si="58"/>
        <v>0</v>
      </c>
      <c r="I1425" s="976" t="s">
        <v>119</v>
      </c>
    </row>
    <row r="1426" spans="1:9" s="27" customFormat="1" ht="15" customHeight="1" outlineLevel="1" x14ac:dyDescent="0.2">
      <c r="A1426" s="28"/>
      <c r="B1426" s="974"/>
      <c r="C1426" s="259" t="s">
        <v>2402</v>
      </c>
      <c r="D1426" s="201" t="s">
        <v>2403</v>
      </c>
      <c r="E1426" s="31"/>
      <c r="F1426" s="32" t="s">
        <v>36</v>
      </c>
      <c r="G1426" s="24">
        <v>179</v>
      </c>
      <c r="H1426" s="58">
        <f t="shared" si="58"/>
        <v>0</v>
      </c>
      <c r="I1426" s="976" t="s">
        <v>1269</v>
      </c>
    </row>
    <row r="1427" spans="1:9" s="27" customFormat="1" ht="15" customHeight="1" outlineLevel="1" x14ac:dyDescent="0.2">
      <c r="A1427" s="28"/>
      <c r="B1427" s="974"/>
      <c r="C1427" s="259" t="s">
        <v>2404</v>
      </c>
      <c r="D1427" s="201" t="s">
        <v>2405</v>
      </c>
      <c r="E1427" s="31"/>
      <c r="F1427" s="32" t="s">
        <v>36</v>
      </c>
      <c r="G1427" s="24">
        <v>174</v>
      </c>
      <c r="H1427" s="58">
        <f t="shared" si="58"/>
        <v>0</v>
      </c>
      <c r="I1427" s="975" t="s">
        <v>1269</v>
      </c>
    </row>
    <row r="1428" spans="1:9" s="27" customFormat="1" ht="15" customHeight="1" outlineLevel="1" x14ac:dyDescent="0.2">
      <c r="A1428" s="28"/>
      <c r="B1428" s="974"/>
      <c r="C1428" s="259" t="s">
        <v>2406</v>
      </c>
      <c r="D1428" s="201" t="s">
        <v>2407</v>
      </c>
      <c r="E1428" s="31"/>
      <c r="F1428" s="32" t="s">
        <v>36</v>
      </c>
      <c r="G1428" s="24">
        <v>33</v>
      </c>
      <c r="H1428" s="58">
        <f t="shared" si="58"/>
        <v>0</v>
      </c>
      <c r="I1428" s="975" t="s">
        <v>1269</v>
      </c>
    </row>
    <row r="1429" spans="1:9" s="27" customFormat="1" ht="15" customHeight="1" outlineLevel="1" x14ac:dyDescent="0.2">
      <c r="A1429" s="28"/>
      <c r="B1429" s="974"/>
      <c r="C1429" s="259">
        <v>480</v>
      </c>
      <c r="D1429" s="201" t="s">
        <v>2408</v>
      </c>
      <c r="E1429" s="31"/>
      <c r="F1429" s="32" t="s">
        <v>2409</v>
      </c>
      <c r="G1429" s="24">
        <v>23</v>
      </c>
      <c r="H1429" s="58">
        <f t="shared" si="58"/>
        <v>0</v>
      </c>
      <c r="I1429" s="975" t="s">
        <v>1269</v>
      </c>
    </row>
    <row r="1430" spans="1:9" s="27" customFormat="1" ht="15" customHeight="1" outlineLevel="1" x14ac:dyDescent="0.2">
      <c r="A1430" s="28"/>
      <c r="B1430" s="974"/>
      <c r="C1430" s="452">
        <v>481</v>
      </c>
      <c r="D1430" s="201" t="s">
        <v>2837</v>
      </c>
      <c r="E1430" s="31"/>
      <c r="F1430" s="32" t="s">
        <v>36</v>
      </c>
      <c r="G1430" s="24">
        <v>19</v>
      </c>
      <c r="H1430" s="58">
        <f t="shared" si="58"/>
        <v>0</v>
      </c>
      <c r="I1430" s="976" t="s">
        <v>119</v>
      </c>
    </row>
    <row r="1431" spans="1:9" s="27" customFormat="1" ht="15" customHeight="1" outlineLevel="1" x14ac:dyDescent="0.2">
      <c r="A1431" s="28"/>
      <c r="B1431" s="974"/>
      <c r="C1431" s="259">
        <v>482</v>
      </c>
      <c r="D1431" s="201" t="s">
        <v>2410</v>
      </c>
      <c r="E1431" s="31"/>
      <c r="F1431" s="32" t="s">
        <v>132</v>
      </c>
      <c r="G1431" s="24">
        <v>23</v>
      </c>
      <c r="H1431" s="58">
        <f t="shared" si="58"/>
        <v>0</v>
      </c>
      <c r="I1431" s="976" t="s">
        <v>119</v>
      </c>
    </row>
    <row r="1432" spans="1:9" s="27" customFormat="1" ht="15" customHeight="1" outlineLevel="1" x14ac:dyDescent="0.2">
      <c r="A1432" s="28"/>
      <c r="B1432" s="974"/>
      <c r="C1432" s="259">
        <v>483</v>
      </c>
      <c r="D1432" s="201" t="s">
        <v>2838</v>
      </c>
      <c r="E1432" s="31"/>
      <c r="F1432" s="32" t="s">
        <v>132</v>
      </c>
      <c r="G1432" s="24">
        <v>23</v>
      </c>
      <c r="H1432" s="58">
        <f t="shared" si="58"/>
        <v>0</v>
      </c>
      <c r="I1432" s="976" t="s">
        <v>119</v>
      </c>
    </row>
    <row r="1433" spans="1:9" s="27" customFormat="1" ht="15" customHeight="1" outlineLevel="1" x14ac:dyDescent="0.2">
      <c r="A1433" s="28"/>
      <c r="B1433" s="974"/>
      <c r="C1433" s="259" t="s">
        <v>2411</v>
      </c>
      <c r="D1433" s="201" t="s">
        <v>2412</v>
      </c>
      <c r="E1433" s="31"/>
      <c r="F1433" s="32" t="s">
        <v>36</v>
      </c>
      <c r="G1433" s="24">
        <v>2</v>
      </c>
      <c r="H1433" s="58">
        <f t="shared" si="58"/>
        <v>0</v>
      </c>
      <c r="I1433" s="976" t="s">
        <v>119</v>
      </c>
    </row>
    <row r="1434" spans="1:9" s="27" customFormat="1" ht="15" customHeight="1" outlineLevel="1" x14ac:dyDescent="0.2">
      <c r="A1434" s="28"/>
      <c r="B1434" s="974"/>
      <c r="C1434" s="259" t="s">
        <v>2413</v>
      </c>
      <c r="D1434" s="201" t="s">
        <v>2414</v>
      </c>
      <c r="E1434" s="31"/>
      <c r="F1434" s="32" t="s">
        <v>36</v>
      </c>
      <c r="G1434" s="24">
        <v>2</v>
      </c>
      <c r="H1434" s="58">
        <f t="shared" si="58"/>
        <v>0</v>
      </c>
      <c r="I1434" s="976" t="s">
        <v>119</v>
      </c>
    </row>
    <row r="1435" spans="1:9" s="27" customFormat="1" ht="15" customHeight="1" outlineLevel="1" x14ac:dyDescent="0.2">
      <c r="A1435" s="28"/>
      <c r="B1435" s="974"/>
      <c r="C1435" s="259" t="s">
        <v>2415</v>
      </c>
      <c r="D1435" s="201" t="s">
        <v>2416</v>
      </c>
      <c r="E1435" s="31"/>
      <c r="F1435" s="32" t="s">
        <v>36</v>
      </c>
      <c r="G1435" s="24">
        <v>2</v>
      </c>
      <c r="H1435" s="58">
        <f t="shared" si="58"/>
        <v>0</v>
      </c>
      <c r="I1435" s="976" t="s">
        <v>119</v>
      </c>
    </row>
    <row r="1436" spans="1:9" s="27" customFormat="1" ht="15" customHeight="1" outlineLevel="1" x14ac:dyDescent="0.2">
      <c r="A1436" s="28"/>
      <c r="B1436" s="974"/>
      <c r="C1436" s="259" t="s">
        <v>2417</v>
      </c>
      <c r="D1436" s="201" t="s">
        <v>2418</v>
      </c>
      <c r="E1436" s="31"/>
      <c r="F1436" s="32" t="s">
        <v>36</v>
      </c>
      <c r="G1436" s="24">
        <v>2</v>
      </c>
      <c r="H1436" s="58">
        <f t="shared" si="58"/>
        <v>0</v>
      </c>
      <c r="I1436" s="976" t="s">
        <v>119</v>
      </c>
    </row>
    <row r="1437" spans="1:9" s="27" customFormat="1" ht="15" customHeight="1" outlineLevel="1" x14ac:dyDescent="0.2">
      <c r="A1437" s="28"/>
      <c r="B1437" s="974"/>
      <c r="C1437" s="259" t="s">
        <v>2419</v>
      </c>
      <c r="D1437" s="201" t="s">
        <v>2420</v>
      </c>
      <c r="E1437" s="31"/>
      <c r="F1437" s="32" t="s">
        <v>36</v>
      </c>
      <c r="G1437" s="24">
        <v>2</v>
      </c>
      <c r="H1437" s="58">
        <f t="shared" si="58"/>
        <v>0</v>
      </c>
      <c r="I1437" s="976" t="s">
        <v>119</v>
      </c>
    </row>
    <row r="1438" spans="1:9" s="27" customFormat="1" ht="15" customHeight="1" outlineLevel="1" x14ac:dyDescent="0.2">
      <c r="A1438" s="28"/>
      <c r="B1438" s="974"/>
      <c r="C1438" s="259" t="s">
        <v>2421</v>
      </c>
      <c r="D1438" s="201" t="s">
        <v>2422</v>
      </c>
      <c r="E1438" s="31"/>
      <c r="F1438" s="32" t="s">
        <v>36</v>
      </c>
      <c r="G1438" s="24">
        <v>73</v>
      </c>
      <c r="H1438" s="58">
        <f t="shared" si="58"/>
        <v>0</v>
      </c>
      <c r="I1438" s="976" t="s">
        <v>1269</v>
      </c>
    </row>
    <row r="1439" spans="1:9" s="27" customFormat="1" ht="15" customHeight="1" outlineLevel="1" x14ac:dyDescent="0.2">
      <c r="A1439" s="28"/>
      <c r="B1439" s="974"/>
      <c r="C1439" s="259" t="s">
        <v>2423</v>
      </c>
      <c r="D1439" s="201" t="s">
        <v>2424</v>
      </c>
      <c r="E1439" s="31"/>
      <c r="F1439" s="32" t="s">
        <v>36</v>
      </c>
      <c r="G1439" s="24">
        <v>73</v>
      </c>
      <c r="H1439" s="58">
        <f t="shared" si="58"/>
        <v>0</v>
      </c>
      <c r="I1439" s="975" t="s">
        <v>1269</v>
      </c>
    </row>
    <row r="1440" spans="1:9" s="27" customFormat="1" ht="15" customHeight="1" outlineLevel="1" x14ac:dyDescent="0.2">
      <c r="A1440" s="28"/>
      <c r="B1440" s="974"/>
      <c r="C1440" s="419" t="s">
        <v>2425</v>
      </c>
      <c r="D1440" s="201" t="s">
        <v>2426</v>
      </c>
      <c r="E1440" s="31"/>
      <c r="F1440" s="32" t="s">
        <v>36</v>
      </c>
      <c r="G1440" s="24">
        <v>120</v>
      </c>
      <c r="H1440" s="58">
        <f t="shared" ref="H1440:H1503" si="59">B1440*G1440</f>
        <v>0</v>
      </c>
      <c r="I1440" s="975" t="s">
        <v>1269</v>
      </c>
    </row>
    <row r="1441" spans="1:9" s="27" customFormat="1" ht="15" customHeight="1" outlineLevel="1" x14ac:dyDescent="0.2">
      <c r="A1441" s="28"/>
      <c r="B1441" s="974"/>
      <c r="C1441" s="259" t="s">
        <v>2427</v>
      </c>
      <c r="D1441" s="201" t="s">
        <v>2428</v>
      </c>
      <c r="E1441" s="31"/>
      <c r="F1441" s="32" t="s">
        <v>36</v>
      </c>
      <c r="G1441" s="24">
        <v>120</v>
      </c>
      <c r="H1441" s="58">
        <f t="shared" si="59"/>
        <v>0</v>
      </c>
      <c r="I1441" s="975" t="s">
        <v>1269</v>
      </c>
    </row>
    <row r="1442" spans="1:9" s="27" customFormat="1" ht="15" customHeight="1" outlineLevel="1" x14ac:dyDescent="0.2">
      <c r="A1442" s="28"/>
      <c r="B1442" s="974"/>
      <c r="C1442" s="259" t="s">
        <v>2429</v>
      </c>
      <c r="D1442" s="201" t="s">
        <v>2430</v>
      </c>
      <c r="E1442" s="31"/>
      <c r="F1442" s="32" t="s">
        <v>36</v>
      </c>
      <c r="G1442" s="24">
        <v>73</v>
      </c>
      <c r="H1442" s="58">
        <f t="shared" si="59"/>
        <v>0</v>
      </c>
      <c r="I1442" s="975" t="s">
        <v>1269</v>
      </c>
    </row>
    <row r="1443" spans="1:9" s="27" customFormat="1" ht="15" customHeight="1" outlineLevel="1" x14ac:dyDescent="0.2">
      <c r="A1443" s="28"/>
      <c r="B1443" s="974"/>
      <c r="C1443" s="453" t="s">
        <v>2431</v>
      </c>
      <c r="D1443" s="201" t="s">
        <v>2432</v>
      </c>
      <c r="E1443" s="31"/>
      <c r="F1443" s="32" t="s">
        <v>36</v>
      </c>
      <c r="G1443" s="24">
        <v>73</v>
      </c>
      <c r="H1443" s="58">
        <f t="shared" si="59"/>
        <v>0</v>
      </c>
      <c r="I1443" s="975" t="s">
        <v>1269</v>
      </c>
    </row>
    <row r="1444" spans="1:9" s="27" customFormat="1" ht="15" customHeight="1" outlineLevel="1" x14ac:dyDescent="0.2">
      <c r="A1444" s="28"/>
      <c r="B1444" s="974"/>
      <c r="C1444" s="259" t="s">
        <v>2433</v>
      </c>
      <c r="D1444" s="201" t="s">
        <v>2434</v>
      </c>
      <c r="E1444" s="31"/>
      <c r="F1444" s="32" t="s">
        <v>36</v>
      </c>
      <c r="G1444" s="24">
        <v>73</v>
      </c>
      <c r="H1444" s="58">
        <f t="shared" si="59"/>
        <v>0</v>
      </c>
      <c r="I1444" s="975" t="s">
        <v>1269</v>
      </c>
    </row>
    <row r="1445" spans="1:9" s="27" customFormat="1" ht="15" customHeight="1" outlineLevel="1" x14ac:dyDescent="0.2">
      <c r="A1445" s="28"/>
      <c r="B1445" s="974"/>
      <c r="C1445" s="419" t="s">
        <v>2435</v>
      </c>
      <c r="D1445" s="201" t="s">
        <v>2436</v>
      </c>
      <c r="E1445" s="31"/>
      <c r="F1445" s="32" t="s">
        <v>36</v>
      </c>
      <c r="G1445" s="24">
        <v>73</v>
      </c>
      <c r="H1445" s="58">
        <f t="shared" si="59"/>
        <v>0</v>
      </c>
      <c r="I1445" s="975" t="s">
        <v>1269</v>
      </c>
    </row>
    <row r="1446" spans="1:9" s="27" customFormat="1" ht="15" customHeight="1" outlineLevel="1" x14ac:dyDescent="0.2">
      <c r="A1446" s="28"/>
      <c r="B1446" s="974"/>
      <c r="C1446" s="259" t="s">
        <v>2437</v>
      </c>
      <c r="D1446" s="201" t="s">
        <v>2438</v>
      </c>
      <c r="E1446" s="31"/>
      <c r="F1446" s="32" t="s">
        <v>36</v>
      </c>
      <c r="G1446" s="24">
        <v>73</v>
      </c>
      <c r="H1446" s="58">
        <f t="shared" si="59"/>
        <v>0</v>
      </c>
      <c r="I1446" s="975" t="s">
        <v>1269</v>
      </c>
    </row>
    <row r="1447" spans="1:9" s="27" customFormat="1" ht="15" customHeight="1" outlineLevel="1" x14ac:dyDescent="0.2">
      <c r="A1447" s="28"/>
      <c r="B1447" s="974"/>
      <c r="C1447" s="259" t="s">
        <v>2439</v>
      </c>
      <c r="D1447" s="201" t="s">
        <v>2440</v>
      </c>
      <c r="E1447" s="31"/>
      <c r="F1447" s="32" t="s">
        <v>36</v>
      </c>
      <c r="G1447" s="24">
        <v>73</v>
      </c>
      <c r="H1447" s="58">
        <f t="shared" si="59"/>
        <v>0</v>
      </c>
      <c r="I1447" s="975" t="s">
        <v>1269</v>
      </c>
    </row>
    <row r="1448" spans="1:9" s="27" customFormat="1" ht="15" customHeight="1" outlineLevel="1" x14ac:dyDescent="0.2">
      <c r="A1448" s="28"/>
      <c r="B1448" s="974"/>
      <c r="C1448" s="259" t="s">
        <v>2441</v>
      </c>
      <c r="D1448" s="201" t="s">
        <v>2442</v>
      </c>
      <c r="E1448" s="31"/>
      <c r="F1448" s="32" t="s">
        <v>36</v>
      </c>
      <c r="G1448" s="24">
        <v>22</v>
      </c>
      <c r="H1448" s="58">
        <f t="shared" si="59"/>
        <v>0</v>
      </c>
      <c r="I1448" s="975" t="s">
        <v>1269</v>
      </c>
    </row>
    <row r="1449" spans="1:9" s="27" customFormat="1" ht="15" customHeight="1" outlineLevel="1" x14ac:dyDescent="0.2">
      <c r="A1449" s="28"/>
      <c r="B1449" s="974"/>
      <c r="C1449" s="259" t="s">
        <v>2443</v>
      </c>
      <c r="D1449" s="201" t="s">
        <v>2444</v>
      </c>
      <c r="E1449" s="31"/>
      <c r="F1449" s="32" t="s">
        <v>36</v>
      </c>
      <c r="G1449" s="24">
        <v>21</v>
      </c>
      <c r="H1449" s="58">
        <f t="shared" si="59"/>
        <v>0</v>
      </c>
      <c r="I1449" s="976" t="s">
        <v>119</v>
      </c>
    </row>
    <row r="1450" spans="1:9" s="27" customFormat="1" ht="15" customHeight="1" outlineLevel="1" x14ac:dyDescent="0.2">
      <c r="A1450" s="28"/>
      <c r="B1450" s="974"/>
      <c r="C1450" s="259" t="s">
        <v>2445</v>
      </c>
      <c r="D1450" s="201" t="s">
        <v>2446</v>
      </c>
      <c r="E1450" s="31"/>
      <c r="F1450" s="32" t="s">
        <v>36</v>
      </c>
      <c r="G1450" s="24">
        <v>22</v>
      </c>
      <c r="H1450" s="58">
        <f t="shared" si="59"/>
        <v>0</v>
      </c>
      <c r="I1450" s="976" t="s">
        <v>119</v>
      </c>
    </row>
    <row r="1451" spans="1:9" s="27" customFormat="1" ht="15" customHeight="1" outlineLevel="1" x14ac:dyDescent="0.2">
      <c r="A1451" s="28"/>
      <c r="B1451" s="974"/>
      <c r="C1451" s="259" t="s">
        <v>2447</v>
      </c>
      <c r="D1451" s="201" t="s">
        <v>2448</v>
      </c>
      <c r="E1451" s="31"/>
      <c r="F1451" s="32" t="s">
        <v>36</v>
      </c>
      <c r="G1451" s="24">
        <v>22</v>
      </c>
      <c r="H1451" s="58">
        <f t="shared" si="59"/>
        <v>0</v>
      </c>
      <c r="I1451" s="976" t="s">
        <v>119</v>
      </c>
    </row>
    <row r="1452" spans="1:9" s="27" customFormat="1" ht="15" customHeight="1" outlineLevel="1" x14ac:dyDescent="0.2">
      <c r="A1452" s="28"/>
      <c r="B1452" s="974"/>
      <c r="C1452" s="259">
        <v>488</v>
      </c>
      <c r="D1452" s="201" t="s">
        <v>2449</v>
      </c>
      <c r="E1452" s="31"/>
      <c r="F1452" s="32" t="s">
        <v>36</v>
      </c>
      <c r="G1452" s="24">
        <v>180</v>
      </c>
      <c r="H1452" s="58">
        <f t="shared" si="59"/>
        <v>0</v>
      </c>
      <c r="I1452" s="976" t="s">
        <v>119</v>
      </c>
    </row>
    <row r="1453" spans="1:9" s="27" customFormat="1" ht="15" customHeight="1" outlineLevel="1" x14ac:dyDescent="0.2">
      <c r="A1453" s="28"/>
      <c r="B1453" s="974"/>
      <c r="C1453" s="259" t="s">
        <v>2450</v>
      </c>
      <c r="D1453" s="201" t="s">
        <v>2451</v>
      </c>
      <c r="E1453" s="31"/>
      <c r="F1453" s="32" t="s">
        <v>36</v>
      </c>
      <c r="G1453" s="24">
        <v>173</v>
      </c>
      <c r="H1453" s="58">
        <f t="shared" si="59"/>
        <v>0</v>
      </c>
      <c r="I1453" s="976" t="s">
        <v>119</v>
      </c>
    </row>
    <row r="1454" spans="1:9" s="27" customFormat="1" ht="15" customHeight="1" outlineLevel="1" x14ac:dyDescent="0.2">
      <c r="A1454" s="28"/>
      <c r="B1454" s="974"/>
      <c r="C1454" s="259" t="s">
        <v>2452</v>
      </c>
      <c r="D1454" s="201" t="s">
        <v>2453</v>
      </c>
      <c r="E1454" s="31"/>
      <c r="F1454" s="32" t="s">
        <v>36</v>
      </c>
      <c r="G1454" s="24">
        <v>42</v>
      </c>
      <c r="H1454" s="58">
        <f t="shared" si="59"/>
        <v>0</v>
      </c>
      <c r="I1454" s="976" t="s">
        <v>119</v>
      </c>
    </row>
    <row r="1455" spans="1:9" s="27" customFormat="1" ht="15" customHeight="1" outlineLevel="1" x14ac:dyDescent="0.2">
      <c r="A1455" s="28"/>
      <c r="B1455" s="974"/>
      <c r="C1455" s="259" t="s">
        <v>2454</v>
      </c>
      <c r="D1455" s="201" t="s">
        <v>2455</v>
      </c>
      <c r="E1455" s="31"/>
      <c r="F1455" s="32" t="s">
        <v>36</v>
      </c>
      <c r="G1455" s="24">
        <v>42</v>
      </c>
      <c r="H1455" s="58">
        <f t="shared" si="59"/>
        <v>0</v>
      </c>
      <c r="I1455" s="976" t="s">
        <v>119</v>
      </c>
    </row>
    <row r="1456" spans="1:9" s="27" customFormat="1" ht="15" customHeight="1" outlineLevel="1" x14ac:dyDescent="0.2">
      <c r="A1456" s="28"/>
      <c r="B1456" s="974"/>
      <c r="C1456" s="452" t="s">
        <v>2456</v>
      </c>
      <c r="D1456" s="201" t="s">
        <v>2457</v>
      </c>
      <c r="E1456" s="31"/>
      <c r="F1456" s="32" t="s">
        <v>36</v>
      </c>
      <c r="G1456" s="24">
        <v>42</v>
      </c>
      <c r="H1456" s="58">
        <f t="shared" si="59"/>
        <v>0</v>
      </c>
      <c r="I1456" s="976" t="s">
        <v>119</v>
      </c>
    </row>
    <row r="1457" spans="1:9" s="27" customFormat="1" ht="15" customHeight="1" outlineLevel="1" x14ac:dyDescent="0.2">
      <c r="A1457" s="28"/>
      <c r="B1457" s="974"/>
      <c r="C1457" s="259" t="s">
        <v>2458</v>
      </c>
      <c r="D1457" s="201" t="s">
        <v>2459</v>
      </c>
      <c r="E1457" s="31"/>
      <c r="F1457" s="32" t="s">
        <v>36</v>
      </c>
      <c r="G1457" s="24">
        <v>42</v>
      </c>
      <c r="H1457" s="58">
        <f t="shared" si="59"/>
        <v>0</v>
      </c>
      <c r="I1457" s="976" t="s">
        <v>119</v>
      </c>
    </row>
    <row r="1458" spans="1:9" s="27" customFormat="1" ht="15" customHeight="1" outlineLevel="1" x14ac:dyDescent="0.2">
      <c r="A1458" s="28"/>
      <c r="B1458" s="974"/>
      <c r="C1458" s="259" t="s">
        <v>2460</v>
      </c>
      <c r="D1458" s="201" t="s">
        <v>2461</v>
      </c>
      <c r="E1458" s="31"/>
      <c r="F1458" s="32" t="s">
        <v>36</v>
      </c>
      <c r="G1458" s="24">
        <v>42</v>
      </c>
      <c r="H1458" s="58">
        <f t="shared" si="59"/>
        <v>0</v>
      </c>
      <c r="I1458" s="976" t="s">
        <v>119</v>
      </c>
    </row>
    <row r="1459" spans="1:9" s="27" customFormat="1" ht="15" customHeight="1" outlineLevel="1" x14ac:dyDescent="0.2">
      <c r="A1459" s="28"/>
      <c r="B1459" s="974"/>
      <c r="C1459" s="259" t="s">
        <v>2462</v>
      </c>
      <c r="D1459" s="201" t="s">
        <v>2463</v>
      </c>
      <c r="E1459" s="31"/>
      <c r="F1459" s="32" t="s">
        <v>36</v>
      </c>
      <c r="G1459" s="24">
        <v>42</v>
      </c>
      <c r="H1459" s="58">
        <f t="shared" si="59"/>
        <v>0</v>
      </c>
      <c r="I1459" s="976" t="s">
        <v>119</v>
      </c>
    </row>
    <row r="1460" spans="1:9" s="27" customFormat="1" ht="15" customHeight="1" outlineLevel="1" x14ac:dyDescent="0.2">
      <c r="A1460" s="28"/>
      <c r="B1460" s="974"/>
      <c r="C1460" s="259" t="s">
        <v>2464</v>
      </c>
      <c r="D1460" s="201" t="s">
        <v>2465</v>
      </c>
      <c r="E1460" s="31"/>
      <c r="F1460" s="32" t="s">
        <v>36</v>
      </c>
      <c r="G1460" s="24">
        <v>214</v>
      </c>
      <c r="H1460" s="58">
        <f t="shared" si="59"/>
        <v>0</v>
      </c>
      <c r="I1460" s="976" t="s">
        <v>119</v>
      </c>
    </row>
    <row r="1461" spans="1:9" s="27" customFormat="1" ht="15" customHeight="1" outlineLevel="1" x14ac:dyDescent="0.2">
      <c r="A1461" s="28"/>
      <c r="B1461" s="974"/>
      <c r="C1461" s="259" t="s">
        <v>2466</v>
      </c>
      <c r="D1461" s="201" t="s">
        <v>2467</v>
      </c>
      <c r="E1461" s="31"/>
      <c r="F1461" s="32" t="s">
        <v>36</v>
      </c>
      <c r="G1461" s="24">
        <v>214</v>
      </c>
      <c r="H1461" s="58">
        <f t="shared" si="59"/>
        <v>0</v>
      </c>
      <c r="I1461" s="976" t="s">
        <v>119</v>
      </c>
    </row>
    <row r="1462" spans="1:9" s="27" customFormat="1" ht="15" customHeight="1" outlineLevel="1" x14ac:dyDescent="0.2">
      <c r="A1462" s="28"/>
      <c r="B1462" s="974"/>
      <c r="C1462" s="259" t="s">
        <v>2468</v>
      </c>
      <c r="D1462" s="201" t="s">
        <v>2469</v>
      </c>
      <c r="E1462" s="31"/>
      <c r="F1462" s="32" t="s">
        <v>36</v>
      </c>
      <c r="G1462" s="24">
        <v>214</v>
      </c>
      <c r="H1462" s="58">
        <f t="shared" si="59"/>
        <v>0</v>
      </c>
      <c r="I1462" s="976" t="s">
        <v>119</v>
      </c>
    </row>
    <row r="1463" spans="1:9" s="27" customFormat="1" ht="15" customHeight="1" outlineLevel="1" x14ac:dyDescent="0.2">
      <c r="A1463" s="28"/>
      <c r="B1463" s="974"/>
      <c r="C1463" s="259" t="s">
        <v>2470</v>
      </c>
      <c r="D1463" s="201" t="s">
        <v>2471</v>
      </c>
      <c r="E1463" s="31"/>
      <c r="F1463" s="32" t="s">
        <v>36</v>
      </c>
      <c r="G1463" s="24">
        <v>63</v>
      </c>
      <c r="H1463" s="58">
        <f t="shared" si="59"/>
        <v>0</v>
      </c>
      <c r="I1463" s="976" t="s">
        <v>119</v>
      </c>
    </row>
    <row r="1464" spans="1:9" s="27" customFormat="1" ht="15" customHeight="1" outlineLevel="1" x14ac:dyDescent="0.2">
      <c r="A1464" s="28"/>
      <c r="B1464" s="974"/>
      <c r="C1464" s="259" t="s">
        <v>2472</v>
      </c>
      <c r="D1464" s="201" t="s">
        <v>2473</v>
      </c>
      <c r="E1464" s="31"/>
      <c r="F1464" s="32" t="s">
        <v>36</v>
      </c>
      <c r="G1464" s="24">
        <v>63</v>
      </c>
      <c r="H1464" s="58">
        <f t="shared" si="59"/>
        <v>0</v>
      </c>
      <c r="I1464" s="976" t="s">
        <v>119</v>
      </c>
    </row>
    <row r="1465" spans="1:9" s="27" customFormat="1" ht="15" customHeight="1" outlineLevel="1" x14ac:dyDescent="0.2">
      <c r="A1465" s="28"/>
      <c r="B1465" s="974"/>
      <c r="C1465" s="259" t="s">
        <v>2474</v>
      </c>
      <c r="D1465" s="201" t="s">
        <v>2475</v>
      </c>
      <c r="E1465" s="31"/>
      <c r="F1465" s="32" t="s">
        <v>36</v>
      </c>
      <c r="G1465" s="24">
        <v>63</v>
      </c>
      <c r="H1465" s="58">
        <f t="shared" si="59"/>
        <v>0</v>
      </c>
      <c r="I1465" s="976" t="s">
        <v>119</v>
      </c>
    </row>
    <row r="1466" spans="1:9" s="27" customFormat="1" ht="15" customHeight="1" outlineLevel="1" x14ac:dyDescent="0.2">
      <c r="A1466" s="28"/>
      <c r="B1466" s="974"/>
      <c r="C1466" s="259">
        <v>492</v>
      </c>
      <c r="D1466" s="201" t="s">
        <v>2476</v>
      </c>
      <c r="E1466" s="31"/>
      <c r="F1466" s="32" t="s">
        <v>36</v>
      </c>
      <c r="G1466" s="24">
        <v>56</v>
      </c>
      <c r="H1466" s="58">
        <f t="shared" si="59"/>
        <v>0</v>
      </c>
      <c r="I1466" s="976" t="s">
        <v>119</v>
      </c>
    </row>
    <row r="1467" spans="1:9" s="27" customFormat="1" ht="15" customHeight="1" outlineLevel="1" x14ac:dyDescent="0.2">
      <c r="A1467" s="28"/>
      <c r="B1467" s="974"/>
      <c r="C1467" s="259" t="s">
        <v>2477</v>
      </c>
      <c r="D1467" s="202" t="s">
        <v>2478</v>
      </c>
      <c r="E1467" s="31"/>
      <c r="F1467" s="32" t="s">
        <v>36</v>
      </c>
      <c r="G1467" s="24">
        <v>53</v>
      </c>
      <c r="H1467" s="58">
        <f t="shared" si="59"/>
        <v>0</v>
      </c>
      <c r="I1467" s="976" t="s">
        <v>119</v>
      </c>
    </row>
    <row r="1468" spans="1:9" s="27" customFormat="1" ht="15" customHeight="1" outlineLevel="1" x14ac:dyDescent="0.2">
      <c r="A1468" s="28"/>
      <c r="B1468" s="974"/>
      <c r="C1468" s="259">
        <v>493</v>
      </c>
      <c r="D1468" s="201" t="s">
        <v>2479</v>
      </c>
      <c r="E1468" s="31"/>
      <c r="F1468" s="32" t="s">
        <v>36</v>
      </c>
      <c r="G1468" s="24">
        <v>53</v>
      </c>
      <c r="H1468" s="58">
        <f t="shared" si="59"/>
        <v>0</v>
      </c>
      <c r="I1468" s="976" t="s">
        <v>119</v>
      </c>
    </row>
    <row r="1469" spans="1:9" s="27" customFormat="1" ht="15" customHeight="1" outlineLevel="1" x14ac:dyDescent="0.2">
      <c r="A1469" s="28"/>
      <c r="B1469" s="974"/>
      <c r="C1469" s="259" t="s">
        <v>2480</v>
      </c>
      <c r="D1469" s="202" t="s">
        <v>2481</v>
      </c>
      <c r="E1469" s="31"/>
      <c r="F1469" s="32" t="s">
        <v>36</v>
      </c>
      <c r="G1469" s="24">
        <v>53</v>
      </c>
      <c r="H1469" s="58">
        <f t="shared" si="59"/>
        <v>0</v>
      </c>
      <c r="I1469" s="976" t="s">
        <v>119</v>
      </c>
    </row>
    <row r="1470" spans="1:9" s="27" customFormat="1" ht="15" customHeight="1" outlineLevel="1" x14ac:dyDescent="0.2">
      <c r="A1470" s="28"/>
      <c r="B1470" s="974"/>
      <c r="C1470" s="259">
        <v>495</v>
      </c>
      <c r="D1470" s="201" t="s">
        <v>2482</v>
      </c>
      <c r="E1470" s="31"/>
      <c r="F1470" s="32" t="s">
        <v>132</v>
      </c>
      <c r="G1470" s="24">
        <v>34</v>
      </c>
      <c r="H1470" s="58">
        <f t="shared" si="59"/>
        <v>0</v>
      </c>
      <c r="I1470" s="976" t="s">
        <v>119</v>
      </c>
    </row>
    <row r="1471" spans="1:9" s="27" customFormat="1" ht="15" customHeight="1" outlineLevel="1" x14ac:dyDescent="0.2">
      <c r="A1471" s="28"/>
      <c r="B1471" s="974"/>
      <c r="C1471" s="259" t="s">
        <v>2483</v>
      </c>
      <c r="D1471" s="201" t="s">
        <v>2484</v>
      </c>
      <c r="E1471" s="31"/>
      <c r="F1471" s="32" t="s">
        <v>36</v>
      </c>
      <c r="G1471" s="24">
        <v>140</v>
      </c>
      <c r="H1471" s="58">
        <f t="shared" si="59"/>
        <v>0</v>
      </c>
      <c r="I1471" s="976" t="s">
        <v>1269</v>
      </c>
    </row>
    <row r="1472" spans="1:9" s="27" customFormat="1" ht="15" customHeight="1" outlineLevel="1" x14ac:dyDescent="0.2">
      <c r="A1472" s="28"/>
      <c r="B1472" s="974"/>
      <c r="C1472" s="259" t="s">
        <v>2485</v>
      </c>
      <c r="D1472" s="201" t="s">
        <v>2486</v>
      </c>
      <c r="E1472" s="31"/>
      <c r="F1472" s="32" t="s">
        <v>36</v>
      </c>
      <c r="G1472" s="24">
        <v>140</v>
      </c>
      <c r="H1472" s="58">
        <f t="shared" si="59"/>
        <v>0</v>
      </c>
      <c r="I1472" s="976" t="s">
        <v>1269</v>
      </c>
    </row>
    <row r="1473" spans="1:9" s="27" customFormat="1" ht="15" customHeight="1" outlineLevel="1" x14ac:dyDescent="0.2">
      <c r="A1473" s="28"/>
      <c r="B1473" s="974"/>
      <c r="C1473" s="259" t="s">
        <v>2487</v>
      </c>
      <c r="D1473" s="201" t="s">
        <v>2488</v>
      </c>
      <c r="E1473" s="31"/>
      <c r="F1473" s="32" t="s">
        <v>36</v>
      </c>
      <c r="G1473" s="24">
        <v>45</v>
      </c>
      <c r="H1473" s="58">
        <f t="shared" si="59"/>
        <v>0</v>
      </c>
      <c r="I1473" s="975" t="s">
        <v>1269</v>
      </c>
    </row>
    <row r="1474" spans="1:9" s="27" customFormat="1" ht="15" customHeight="1" outlineLevel="1" x14ac:dyDescent="0.2">
      <c r="A1474" s="28"/>
      <c r="B1474" s="974"/>
      <c r="C1474" s="419" t="s">
        <v>2489</v>
      </c>
      <c r="D1474" s="201" t="s">
        <v>2490</v>
      </c>
      <c r="E1474" s="31"/>
      <c r="F1474" s="32" t="s">
        <v>36</v>
      </c>
      <c r="G1474" s="24">
        <v>73</v>
      </c>
      <c r="H1474" s="58">
        <f t="shared" si="59"/>
        <v>0</v>
      </c>
      <c r="I1474" s="975" t="s">
        <v>1269</v>
      </c>
    </row>
    <row r="1475" spans="1:9" s="27" customFormat="1" ht="15" customHeight="1" outlineLevel="1" x14ac:dyDescent="0.2">
      <c r="A1475" s="28"/>
      <c r="B1475" s="974"/>
      <c r="C1475" s="259" t="s">
        <v>2491</v>
      </c>
      <c r="D1475" s="201" t="s">
        <v>2492</v>
      </c>
      <c r="E1475" s="31"/>
      <c r="F1475" s="32" t="s">
        <v>2493</v>
      </c>
      <c r="G1475" s="24">
        <v>94</v>
      </c>
      <c r="H1475" s="58">
        <f t="shared" si="59"/>
        <v>0</v>
      </c>
      <c r="I1475" s="975" t="s">
        <v>1269</v>
      </c>
    </row>
    <row r="1476" spans="1:9" s="27" customFormat="1" ht="15" customHeight="1" outlineLevel="1" x14ac:dyDescent="0.2">
      <c r="A1476" s="28"/>
      <c r="B1476" s="974"/>
      <c r="C1476" s="259" t="s">
        <v>2839</v>
      </c>
      <c r="D1476" s="350" t="s">
        <v>2502</v>
      </c>
      <c r="E1476" s="31"/>
      <c r="F1476" s="32" t="s">
        <v>36</v>
      </c>
      <c r="G1476" s="24">
        <v>140</v>
      </c>
      <c r="H1476" s="58">
        <f t="shared" si="59"/>
        <v>0</v>
      </c>
      <c r="I1476" s="975" t="s">
        <v>1269</v>
      </c>
    </row>
    <row r="1477" spans="1:9" s="27" customFormat="1" ht="15" customHeight="1" outlineLevel="1" x14ac:dyDescent="0.2">
      <c r="A1477" s="28"/>
      <c r="B1477" s="974"/>
      <c r="C1477" s="259" t="s">
        <v>2494</v>
      </c>
      <c r="D1477" s="201" t="s">
        <v>2495</v>
      </c>
      <c r="E1477" s="31"/>
      <c r="F1477" s="32" t="s">
        <v>36</v>
      </c>
      <c r="G1477" s="24">
        <v>262</v>
      </c>
      <c r="H1477" s="58">
        <f t="shared" si="59"/>
        <v>0</v>
      </c>
      <c r="I1477" s="975" t="s">
        <v>1269</v>
      </c>
    </row>
    <row r="1478" spans="1:9" s="27" customFormat="1" ht="15" customHeight="1" outlineLevel="1" x14ac:dyDescent="0.2">
      <c r="A1478" s="28"/>
      <c r="B1478" s="974"/>
      <c r="C1478" s="259" t="s">
        <v>2496</v>
      </c>
      <c r="D1478" s="201" t="s">
        <v>2497</v>
      </c>
      <c r="E1478" s="31"/>
      <c r="F1478" s="32" t="s">
        <v>36</v>
      </c>
      <c r="G1478" s="24">
        <v>308</v>
      </c>
      <c r="H1478" s="58">
        <f t="shared" si="59"/>
        <v>0</v>
      </c>
      <c r="I1478" s="975" t="s">
        <v>1269</v>
      </c>
    </row>
    <row r="1479" spans="1:9" s="27" customFormat="1" ht="15" customHeight="1" outlineLevel="1" x14ac:dyDescent="0.2">
      <c r="A1479" s="28"/>
      <c r="B1479" s="974"/>
      <c r="C1479" s="419" t="s">
        <v>2498</v>
      </c>
      <c r="D1479" s="201" t="s">
        <v>2499</v>
      </c>
      <c r="E1479" s="31"/>
      <c r="F1479" s="32" t="s">
        <v>36</v>
      </c>
      <c r="G1479" s="24">
        <v>262</v>
      </c>
      <c r="H1479" s="58">
        <f t="shared" si="59"/>
        <v>0</v>
      </c>
      <c r="I1479" s="975" t="s">
        <v>1269</v>
      </c>
    </row>
    <row r="1480" spans="1:9" s="27" customFormat="1" ht="15" customHeight="1" outlineLevel="1" x14ac:dyDescent="0.2">
      <c r="A1480" s="28"/>
      <c r="B1480" s="974"/>
      <c r="C1480" s="259" t="s">
        <v>2500</v>
      </c>
      <c r="D1480" s="201" t="s">
        <v>2501</v>
      </c>
      <c r="E1480" s="31"/>
      <c r="F1480" s="32" t="s">
        <v>36</v>
      </c>
      <c r="G1480" s="24">
        <v>262</v>
      </c>
      <c r="H1480" s="58">
        <f t="shared" si="59"/>
        <v>0</v>
      </c>
      <c r="I1480" s="975" t="s">
        <v>1269</v>
      </c>
    </row>
    <row r="1481" spans="1:9" s="27" customFormat="1" ht="15" customHeight="1" outlineLevel="1" x14ac:dyDescent="0.2">
      <c r="A1481" s="28"/>
      <c r="B1481" s="974"/>
      <c r="C1481" s="259">
        <v>498</v>
      </c>
      <c r="D1481" s="201" t="s">
        <v>2503</v>
      </c>
      <c r="E1481" s="31"/>
      <c r="F1481" s="32" t="s">
        <v>36</v>
      </c>
      <c r="G1481" s="24">
        <v>102</v>
      </c>
      <c r="H1481" s="58">
        <f t="shared" si="59"/>
        <v>0</v>
      </c>
      <c r="I1481" s="975" t="s">
        <v>1269</v>
      </c>
    </row>
    <row r="1482" spans="1:9" s="27" customFormat="1" ht="15" customHeight="1" outlineLevel="1" x14ac:dyDescent="0.2">
      <c r="A1482" s="28"/>
      <c r="B1482" s="974"/>
      <c r="C1482" s="259" t="s">
        <v>2504</v>
      </c>
      <c r="D1482" s="201" t="s">
        <v>2505</v>
      </c>
      <c r="E1482" s="31"/>
      <c r="F1482" s="32" t="s">
        <v>36</v>
      </c>
      <c r="G1482" s="24">
        <v>46</v>
      </c>
      <c r="H1482" s="58">
        <f t="shared" si="59"/>
        <v>0</v>
      </c>
      <c r="I1482" s="975" t="s">
        <v>1269</v>
      </c>
    </row>
    <row r="1483" spans="1:9" s="27" customFormat="1" ht="15" customHeight="1" outlineLevel="1" x14ac:dyDescent="0.2">
      <c r="A1483" s="28"/>
      <c r="B1483" s="974"/>
      <c r="C1483" s="259" t="s">
        <v>2506</v>
      </c>
      <c r="D1483" s="201" t="s">
        <v>2507</v>
      </c>
      <c r="E1483" s="31"/>
      <c r="F1483" s="32" t="s">
        <v>36</v>
      </c>
      <c r="G1483" s="24">
        <v>149</v>
      </c>
      <c r="H1483" s="58">
        <f t="shared" si="59"/>
        <v>0</v>
      </c>
      <c r="I1483" s="975" t="s">
        <v>1269</v>
      </c>
    </row>
    <row r="1484" spans="1:9" s="27" customFormat="1" ht="15" customHeight="1" outlineLevel="1" x14ac:dyDescent="0.2">
      <c r="A1484" s="28"/>
      <c r="B1484" s="974"/>
      <c r="C1484" s="259" t="s">
        <v>2508</v>
      </c>
      <c r="D1484" s="201" t="s">
        <v>2509</v>
      </c>
      <c r="E1484" s="31"/>
      <c r="F1484" s="32" t="s">
        <v>36</v>
      </c>
      <c r="G1484" s="24">
        <v>149</v>
      </c>
      <c r="H1484" s="58">
        <f t="shared" si="59"/>
        <v>0</v>
      </c>
      <c r="I1484" s="975" t="s">
        <v>1269</v>
      </c>
    </row>
    <row r="1485" spans="1:9" s="27" customFormat="1" ht="15" customHeight="1" outlineLevel="1" x14ac:dyDescent="0.2">
      <c r="A1485" s="28"/>
      <c r="B1485" s="974"/>
      <c r="C1485" s="259">
        <v>501</v>
      </c>
      <c r="D1485" s="201" t="s">
        <v>2510</v>
      </c>
      <c r="E1485" s="31"/>
      <c r="F1485" s="32" t="s">
        <v>36</v>
      </c>
      <c r="G1485" s="24">
        <v>149</v>
      </c>
      <c r="H1485" s="58">
        <f t="shared" si="59"/>
        <v>0</v>
      </c>
      <c r="I1485" s="975" t="s">
        <v>1269</v>
      </c>
    </row>
    <row r="1486" spans="1:9" s="27" customFormat="1" ht="15" customHeight="1" outlineLevel="1" x14ac:dyDescent="0.2">
      <c r="A1486" s="28"/>
      <c r="B1486" s="974"/>
      <c r="C1486" s="259" t="s">
        <v>2511</v>
      </c>
      <c r="D1486" s="201" t="s">
        <v>2512</v>
      </c>
      <c r="E1486" s="31"/>
      <c r="F1486" s="32" t="s">
        <v>36</v>
      </c>
      <c r="G1486" s="24">
        <v>52</v>
      </c>
      <c r="H1486" s="58">
        <f t="shared" si="59"/>
        <v>0</v>
      </c>
      <c r="I1486" s="975" t="s">
        <v>1269</v>
      </c>
    </row>
    <row r="1487" spans="1:9" s="27" customFormat="1" ht="15" customHeight="1" outlineLevel="1" x14ac:dyDescent="0.2">
      <c r="A1487" s="28"/>
      <c r="B1487" s="974"/>
      <c r="C1487" s="259" t="s">
        <v>2513</v>
      </c>
      <c r="D1487" s="201" t="s">
        <v>2514</v>
      </c>
      <c r="E1487" s="31"/>
      <c r="F1487" s="32" t="s">
        <v>36</v>
      </c>
      <c r="G1487" s="24">
        <v>52</v>
      </c>
      <c r="H1487" s="58">
        <f t="shared" si="59"/>
        <v>0</v>
      </c>
      <c r="I1487" s="976" t="s">
        <v>119</v>
      </c>
    </row>
    <row r="1488" spans="1:9" s="27" customFormat="1" ht="15" customHeight="1" outlineLevel="1" x14ac:dyDescent="0.2">
      <c r="A1488" s="28"/>
      <c r="B1488" s="974"/>
      <c r="C1488" s="259">
        <v>505</v>
      </c>
      <c r="D1488" s="201" t="s">
        <v>2515</v>
      </c>
      <c r="E1488" s="205"/>
      <c r="F1488" s="32" t="s">
        <v>36</v>
      </c>
      <c r="G1488" s="24">
        <v>366</v>
      </c>
      <c r="H1488" s="58">
        <f t="shared" si="59"/>
        <v>0</v>
      </c>
      <c r="I1488" s="976" t="s">
        <v>119</v>
      </c>
    </row>
    <row r="1489" spans="1:9" s="27" customFormat="1" ht="15" customHeight="1" outlineLevel="1" x14ac:dyDescent="0.2">
      <c r="A1489" s="28"/>
      <c r="B1489" s="974"/>
      <c r="C1489" s="454" t="s">
        <v>2516</v>
      </c>
      <c r="D1489" s="201" t="s">
        <v>2517</v>
      </c>
      <c r="E1489" s="310"/>
      <c r="F1489" s="32" t="s">
        <v>132</v>
      </c>
      <c r="G1489" s="24">
        <v>498</v>
      </c>
      <c r="H1489" s="58">
        <f t="shared" si="59"/>
        <v>0</v>
      </c>
      <c r="I1489" s="976" t="s">
        <v>119</v>
      </c>
    </row>
    <row r="1490" spans="1:9" s="27" customFormat="1" ht="15" customHeight="1" outlineLevel="1" x14ac:dyDescent="0.2">
      <c r="A1490" s="28"/>
      <c r="B1490" s="974"/>
      <c r="C1490" s="259">
        <v>509</v>
      </c>
      <c r="D1490" s="201" t="s">
        <v>2518</v>
      </c>
      <c r="E1490" s="298"/>
      <c r="F1490" s="32" t="s">
        <v>36</v>
      </c>
      <c r="G1490" s="24">
        <v>196</v>
      </c>
      <c r="H1490" s="58">
        <f t="shared" si="59"/>
        <v>0</v>
      </c>
      <c r="I1490" s="976" t="s">
        <v>119</v>
      </c>
    </row>
    <row r="1491" spans="1:9" s="27" customFormat="1" ht="15" customHeight="1" outlineLevel="1" x14ac:dyDescent="0.2">
      <c r="A1491" s="28"/>
      <c r="B1491" s="974"/>
      <c r="C1491" s="259" t="s">
        <v>2519</v>
      </c>
      <c r="D1491" s="201" t="s">
        <v>2520</v>
      </c>
      <c r="E1491" s="31"/>
      <c r="F1491" s="32" t="s">
        <v>36</v>
      </c>
      <c r="G1491" s="24">
        <v>203</v>
      </c>
      <c r="H1491" s="58">
        <f t="shared" si="59"/>
        <v>0</v>
      </c>
      <c r="I1491" s="976" t="s">
        <v>1269</v>
      </c>
    </row>
    <row r="1492" spans="1:9" s="27" customFormat="1" ht="15" customHeight="1" outlineLevel="1" x14ac:dyDescent="0.2">
      <c r="A1492" s="28"/>
      <c r="B1492" s="974"/>
      <c r="C1492" s="259" t="s">
        <v>2521</v>
      </c>
      <c r="D1492" s="310" t="s">
        <v>2522</v>
      </c>
      <c r="E1492" s="31"/>
      <c r="F1492" s="32" t="s">
        <v>36</v>
      </c>
      <c r="G1492" s="24">
        <v>203</v>
      </c>
      <c r="H1492" s="58">
        <f t="shared" si="59"/>
        <v>0</v>
      </c>
      <c r="I1492" s="976" t="s">
        <v>1269</v>
      </c>
    </row>
    <row r="1493" spans="1:9" s="27" customFormat="1" ht="15" customHeight="1" outlineLevel="1" x14ac:dyDescent="0.2">
      <c r="A1493" s="28"/>
      <c r="B1493" s="974"/>
      <c r="C1493" s="259" t="s">
        <v>2523</v>
      </c>
      <c r="D1493" s="201" t="s">
        <v>2524</v>
      </c>
      <c r="E1493" s="31"/>
      <c r="F1493" s="32" t="s">
        <v>36</v>
      </c>
      <c r="G1493" s="24">
        <v>203</v>
      </c>
      <c r="H1493" s="58">
        <f t="shared" si="59"/>
        <v>0</v>
      </c>
      <c r="I1493" s="976" t="s">
        <v>1269</v>
      </c>
    </row>
    <row r="1494" spans="1:9" s="27" customFormat="1" ht="15" customHeight="1" outlineLevel="1" x14ac:dyDescent="0.2">
      <c r="A1494" s="28"/>
      <c r="B1494" s="974"/>
      <c r="C1494" s="259" t="s">
        <v>2525</v>
      </c>
      <c r="D1494" s="201" t="s">
        <v>2526</v>
      </c>
      <c r="E1494" s="31"/>
      <c r="F1494" s="32" t="s">
        <v>36</v>
      </c>
      <c r="G1494" s="24">
        <v>249</v>
      </c>
      <c r="H1494" s="58">
        <f t="shared" si="59"/>
        <v>0</v>
      </c>
      <c r="I1494" s="976" t="s">
        <v>1269</v>
      </c>
    </row>
    <row r="1495" spans="1:9" s="27" customFormat="1" ht="15" customHeight="1" outlineLevel="1" x14ac:dyDescent="0.2">
      <c r="A1495" s="28"/>
      <c r="B1495" s="974"/>
      <c r="C1495" s="259" t="s">
        <v>2527</v>
      </c>
      <c r="D1495" s="201" t="s">
        <v>2528</v>
      </c>
      <c r="E1495" s="31"/>
      <c r="F1495" s="32" t="s">
        <v>36</v>
      </c>
      <c r="G1495" s="24">
        <v>283</v>
      </c>
      <c r="H1495" s="58">
        <f t="shared" si="59"/>
        <v>0</v>
      </c>
      <c r="I1495" s="976" t="s">
        <v>1269</v>
      </c>
    </row>
    <row r="1496" spans="1:9" s="27" customFormat="1" ht="15" customHeight="1" outlineLevel="1" x14ac:dyDescent="0.2">
      <c r="A1496" s="28"/>
      <c r="B1496" s="974"/>
      <c r="C1496" s="259" t="s">
        <v>2529</v>
      </c>
      <c r="D1496" s="201" t="s">
        <v>2530</v>
      </c>
      <c r="E1496" s="31"/>
      <c r="F1496" s="32" t="s">
        <v>36</v>
      </c>
      <c r="G1496" s="24">
        <v>283</v>
      </c>
      <c r="H1496" s="58">
        <f t="shared" si="59"/>
        <v>0</v>
      </c>
      <c r="I1496" s="976" t="s">
        <v>1269</v>
      </c>
    </row>
    <row r="1497" spans="1:9" s="27" customFormat="1" ht="15" customHeight="1" outlineLevel="1" x14ac:dyDescent="0.2">
      <c r="A1497" s="28"/>
      <c r="B1497" s="974"/>
      <c r="C1497" s="259" t="s">
        <v>2531</v>
      </c>
      <c r="D1497" s="201" t="s">
        <v>2532</v>
      </c>
      <c r="E1497" s="31"/>
      <c r="F1497" s="32" t="s">
        <v>36</v>
      </c>
      <c r="G1497" s="24">
        <v>283</v>
      </c>
      <c r="H1497" s="58">
        <f t="shared" si="59"/>
        <v>0</v>
      </c>
      <c r="I1497" s="975" t="s">
        <v>1269</v>
      </c>
    </row>
    <row r="1498" spans="1:9" s="27" customFormat="1" ht="15" customHeight="1" outlineLevel="1" x14ac:dyDescent="0.2">
      <c r="A1498" s="28"/>
      <c r="B1498" s="974"/>
      <c r="C1498" s="419" t="s">
        <v>2533</v>
      </c>
      <c r="D1498" s="201" t="s">
        <v>2534</v>
      </c>
      <c r="E1498" s="31"/>
      <c r="F1498" s="32" t="s">
        <v>36</v>
      </c>
      <c r="G1498" s="24">
        <v>328</v>
      </c>
      <c r="H1498" s="58">
        <f t="shared" si="59"/>
        <v>0</v>
      </c>
      <c r="I1498" s="975" t="s">
        <v>1269</v>
      </c>
    </row>
    <row r="1499" spans="1:9" s="27" customFormat="1" ht="15" customHeight="1" outlineLevel="1" x14ac:dyDescent="0.2">
      <c r="A1499" s="28"/>
      <c r="B1499" s="974"/>
      <c r="C1499" s="259" t="s">
        <v>2535</v>
      </c>
      <c r="D1499" s="201" t="s">
        <v>2536</v>
      </c>
      <c r="E1499" s="31"/>
      <c r="F1499" s="32" t="s">
        <v>132</v>
      </c>
      <c r="G1499" s="24">
        <v>197</v>
      </c>
      <c r="H1499" s="58">
        <f t="shared" si="59"/>
        <v>0</v>
      </c>
      <c r="I1499" s="976" t="s">
        <v>2537</v>
      </c>
    </row>
    <row r="1500" spans="1:9" s="27" customFormat="1" ht="15" customHeight="1" outlineLevel="1" x14ac:dyDescent="0.2">
      <c r="A1500" s="28"/>
      <c r="B1500" s="974"/>
      <c r="C1500" s="419" t="s">
        <v>2538</v>
      </c>
      <c r="D1500" s="201" t="s">
        <v>2539</v>
      </c>
      <c r="E1500" s="31"/>
      <c r="F1500" s="32" t="s">
        <v>2493</v>
      </c>
      <c r="G1500" s="24">
        <v>235</v>
      </c>
      <c r="H1500" s="58">
        <f t="shared" si="59"/>
        <v>0</v>
      </c>
      <c r="I1500" s="976" t="s">
        <v>119</v>
      </c>
    </row>
    <row r="1501" spans="1:9" s="27" customFormat="1" ht="15" customHeight="1" x14ac:dyDescent="0.2">
      <c r="A1501" s="28"/>
      <c r="B1501" s="974"/>
      <c r="C1501" s="259" t="s">
        <v>2540</v>
      </c>
      <c r="D1501" s="201" t="s">
        <v>2541</v>
      </c>
      <c r="E1501" s="31"/>
      <c r="F1501" s="32" t="s">
        <v>2493</v>
      </c>
      <c r="G1501" s="24">
        <v>197</v>
      </c>
      <c r="H1501" s="58">
        <f t="shared" si="59"/>
        <v>0</v>
      </c>
      <c r="I1501" s="976" t="s">
        <v>119</v>
      </c>
    </row>
    <row r="1502" spans="1:9" s="27" customFormat="1" ht="15" customHeight="1" x14ac:dyDescent="0.2">
      <c r="A1502" s="28"/>
      <c r="B1502" s="974"/>
      <c r="C1502" s="259" t="s">
        <v>2542</v>
      </c>
      <c r="D1502" s="201" t="s">
        <v>2543</v>
      </c>
      <c r="E1502" s="31"/>
      <c r="F1502" s="32" t="s">
        <v>2493</v>
      </c>
      <c r="G1502" s="24">
        <v>301</v>
      </c>
      <c r="H1502" s="58">
        <f t="shared" si="59"/>
        <v>0</v>
      </c>
      <c r="I1502" s="975" t="s">
        <v>1269</v>
      </c>
    </row>
    <row r="1503" spans="1:9" s="27" customFormat="1" ht="15" customHeight="1" x14ac:dyDescent="0.2">
      <c r="A1503" s="28"/>
      <c r="B1503" s="974"/>
      <c r="C1503" s="259" t="s">
        <v>2544</v>
      </c>
      <c r="D1503" s="201" t="s">
        <v>2545</v>
      </c>
      <c r="E1503" s="31"/>
      <c r="F1503" s="32" t="s">
        <v>132</v>
      </c>
      <c r="G1503" s="24">
        <v>273</v>
      </c>
      <c r="H1503" s="58">
        <f t="shared" si="59"/>
        <v>0</v>
      </c>
      <c r="I1503" s="975" t="s">
        <v>1269</v>
      </c>
    </row>
    <row r="1504" spans="1:9" s="27" customFormat="1" ht="15" customHeight="1" x14ac:dyDescent="0.2">
      <c r="A1504" s="28"/>
      <c r="B1504" s="974"/>
      <c r="C1504" s="259" t="s">
        <v>2546</v>
      </c>
      <c r="D1504" s="201" t="s">
        <v>2547</v>
      </c>
      <c r="E1504" s="31"/>
      <c r="F1504" s="32" t="s">
        <v>36</v>
      </c>
      <c r="G1504" s="24">
        <v>197</v>
      </c>
      <c r="H1504" s="58">
        <f t="shared" ref="H1504:H1566" si="60">B1504*G1504</f>
        <v>0</v>
      </c>
      <c r="I1504" s="976" t="s">
        <v>119</v>
      </c>
    </row>
    <row r="1505" spans="1:9" s="27" customFormat="1" ht="15" customHeight="1" x14ac:dyDescent="0.2">
      <c r="A1505" s="28"/>
      <c r="B1505" s="974"/>
      <c r="C1505" s="259" t="s">
        <v>2548</v>
      </c>
      <c r="D1505" s="202" t="s">
        <v>2549</v>
      </c>
      <c r="E1505" s="31"/>
      <c r="F1505" s="32" t="s">
        <v>36</v>
      </c>
      <c r="G1505" s="24">
        <v>235</v>
      </c>
      <c r="H1505" s="58">
        <f t="shared" si="60"/>
        <v>0</v>
      </c>
      <c r="I1505" s="976" t="s">
        <v>119</v>
      </c>
    </row>
    <row r="1506" spans="1:9" s="27" customFormat="1" ht="15" customHeight="1" x14ac:dyDescent="0.2">
      <c r="A1506" s="28"/>
      <c r="B1506" s="974"/>
      <c r="C1506" s="259">
        <v>515</v>
      </c>
      <c r="D1506" s="201" t="s">
        <v>2550</v>
      </c>
      <c r="E1506" s="31"/>
      <c r="F1506" s="32" t="s">
        <v>36</v>
      </c>
      <c r="G1506" s="24">
        <v>86</v>
      </c>
      <c r="H1506" s="58">
        <f t="shared" si="60"/>
        <v>0</v>
      </c>
      <c r="I1506" s="976" t="s">
        <v>119</v>
      </c>
    </row>
    <row r="1507" spans="1:9" s="27" customFormat="1" ht="15" customHeight="1" x14ac:dyDescent="0.2">
      <c r="A1507" s="28"/>
      <c r="B1507" s="974"/>
      <c r="C1507" s="259" t="s">
        <v>2551</v>
      </c>
      <c r="D1507" s="201" t="s">
        <v>2552</v>
      </c>
      <c r="E1507" s="31"/>
      <c r="F1507" s="32" t="s">
        <v>36</v>
      </c>
      <c r="G1507" s="24">
        <v>15</v>
      </c>
      <c r="H1507" s="58">
        <f t="shared" si="60"/>
        <v>0</v>
      </c>
      <c r="I1507" s="976" t="s">
        <v>119</v>
      </c>
    </row>
    <row r="1508" spans="1:9" s="27" customFormat="1" ht="15" customHeight="1" x14ac:dyDescent="0.2">
      <c r="A1508" s="28"/>
      <c r="B1508" s="974"/>
      <c r="C1508" s="259" t="s">
        <v>2553</v>
      </c>
      <c r="D1508" s="201" t="s">
        <v>2554</v>
      </c>
      <c r="E1508" s="31"/>
      <c r="F1508" s="32" t="s">
        <v>36</v>
      </c>
      <c r="G1508" s="24">
        <v>15</v>
      </c>
      <c r="H1508" s="58">
        <f t="shared" si="60"/>
        <v>0</v>
      </c>
      <c r="I1508" s="976" t="s">
        <v>119</v>
      </c>
    </row>
    <row r="1509" spans="1:9" s="27" customFormat="1" ht="15" customHeight="1" x14ac:dyDescent="0.2">
      <c r="A1509" s="28"/>
      <c r="B1509" s="974"/>
      <c r="C1509" s="259" t="s">
        <v>2555</v>
      </c>
      <c r="D1509" s="201" t="s">
        <v>2556</v>
      </c>
      <c r="E1509" s="31"/>
      <c r="F1509" s="32" t="s">
        <v>36</v>
      </c>
      <c r="G1509" s="24">
        <v>15</v>
      </c>
      <c r="H1509" s="58">
        <f t="shared" si="60"/>
        <v>0</v>
      </c>
      <c r="I1509" s="976" t="s">
        <v>119</v>
      </c>
    </row>
    <row r="1510" spans="1:9" s="27" customFormat="1" ht="15" customHeight="1" x14ac:dyDescent="0.2">
      <c r="A1510" s="28"/>
      <c r="B1510" s="974"/>
      <c r="C1510" s="259">
        <v>517</v>
      </c>
      <c r="D1510" s="201" t="s">
        <v>2557</v>
      </c>
      <c r="E1510" s="31"/>
      <c r="F1510" s="32" t="s">
        <v>36</v>
      </c>
      <c r="G1510" s="24">
        <v>33</v>
      </c>
      <c r="H1510" s="58">
        <f t="shared" si="60"/>
        <v>0</v>
      </c>
      <c r="I1510" s="976" t="s">
        <v>119</v>
      </c>
    </row>
    <row r="1511" spans="1:9" s="27" customFormat="1" ht="15" customHeight="1" x14ac:dyDescent="0.2">
      <c r="A1511" s="28"/>
      <c r="B1511" s="974"/>
      <c r="C1511" s="259">
        <v>520</v>
      </c>
      <c r="D1511" s="201" t="s">
        <v>2558</v>
      </c>
      <c r="E1511" s="31"/>
      <c r="F1511" s="32" t="s">
        <v>36</v>
      </c>
      <c r="G1511" s="24">
        <v>67</v>
      </c>
      <c r="H1511" s="58">
        <f t="shared" si="60"/>
        <v>0</v>
      </c>
      <c r="I1511" s="976" t="s">
        <v>119</v>
      </c>
    </row>
    <row r="1512" spans="1:9" s="27" customFormat="1" ht="15" customHeight="1" x14ac:dyDescent="0.2">
      <c r="A1512" s="28"/>
      <c r="B1512" s="974"/>
      <c r="C1512" s="259">
        <v>521</v>
      </c>
      <c r="D1512" s="201" t="s">
        <v>2559</v>
      </c>
      <c r="E1512" s="31"/>
      <c r="F1512" s="32" t="s">
        <v>132</v>
      </c>
      <c r="G1512" s="24">
        <v>334</v>
      </c>
      <c r="H1512" s="58">
        <f t="shared" si="60"/>
        <v>0</v>
      </c>
      <c r="I1512" s="976" t="s">
        <v>119</v>
      </c>
    </row>
    <row r="1513" spans="1:9" s="27" customFormat="1" ht="15" customHeight="1" x14ac:dyDescent="0.2">
      <c r="A1513" s="28"/>
      <c r="B1513" s="974"/>
      <c r="C1513" s="259">
        <v>523</v>
      </c>
      <c r="D1513" s="201" t="s">
        <v>2560</v>
      </c>
      <c r="E1513" s="31"/>
      <c r="F1513" s="32" t="s">
        <v>132</v>
      </c>
      <c r="G1513" s="24">
        <v>23</v>
      </c>
      <c r="H1513" s="58">
        <f t="shared" si="60"/>
        <v>0</v>
      </c>
      <c r="I1513" s="976" t="s">
        <v>119</v>
      </c>
    </row>
    <row r="1514" spans="1:9" s="27" customFormat="1" ht="15" customHeight="1" x14ac:dyDescent="0.2">
      <c r="A1514" s="28"/>
      <c r="B1514" s="974"/>
      <c r="C1514" s="259">
        <v>533</v>
      </c>
      <c r="D1514" s="201" t="s">
        <v>2561</v>
      </c>
      <c r="E1514" s="31"/>
      <c r="F1514" s="32" t="s">
        <v>36</v>
      </c>
      <c r="G1514" s="24">
        <v>249</v>
      </c>
      <c r="H1514" s="58">
        <f t="shared" si="60"/>
        <v>0</v>
      </c>
      <c r="I1514" s="976" t="s">
        <v>1269</v>
      </c>
    </row>
    <row r="1515" spans="1:9" s="27" customFormat="1" ht="15" customHeight="1" x14ac:dyDescent="0.2">
      <c r="A1515" s="28"/>
      <c r="B1515" s="974"/>
      <c r="C1515" s="259" t="s">
        <v>2562</v>
      </c>
      <c r="D1515" s="201" t="s">
        <v>2563</v>
      </c>
      <c r="E1515" s="31"/>
      <c r="F1515" s="32" t="s">
        <v>36</v>
      </c>
      <c r="G1515" s="24">
        <v>262</v>
      </c>
      <c r="H1515" s="58">
        <f t="shared" si="60"/>
        <v>0</v>
      </c>
      <c r="I1515" s="976" t="s">
        <v>1269</v>
      </c>
    </row>
    <row r="1516" spans="1:9" s="27" customFormat="1" ht="15" customHeight="1" outlineLevel="1" x14ac:dyDescent="0.2">
      <c r="A1516" s="28"/>
      <c r="B1516" s="974"/>
      <c r="C1516" s="259" t="s">
        <v>2564</v>
      </c>
      <c r="D1516" s="201" t="s">
        <v>2565</v>
      </c>
      <c r="E1516" s="31"/>
      <c r="F1516" s="32" t="s">
        <v>36</v>
      </c>
      <c r="G1516" s="24">
        <v>262</v>
      </c>
      <c r="H1516" s="58">
        <f t="shared" si="60"/>
        <v>0</v>
      </c>
      <c r="I1516" s="975" t="s">
        <v>1269</v>
      </c>
    </row>
    <row r="1517" spans="1:9" s="27" customFormat="1" ht="15" customHeight="1" x14ac:dyDescent="0.2">
      <c r="A1517" s="28"/>
      <c r="B1517" s="974"/>
      <c r="C1517" s="259" t="s">
        <v>2566</v>
      </c>
      <c r="D1517" s="201" t="s">
        <v>2567</v>
      </c>
      <c r="E1517" s="31"/>
      <c r="F1517" s="32" t="s">
        <v>36</v>
      </c>
      <c r="G1517" s="24">
        <v>308</v>
      </c>
      <c r="H1517" s="58">
        <f t="shared" si="60"/>
        <v>0</v>
      </c>
      <c r="I1517" s="975" t="s">
        <v>1269</v>
      </c>
    </row>
    <row r="1518" spans="1:9" s="27" customFormat="1" ht="15" customHeight="1" x14ac:dyDescent="0.2">
      <c r="A1518" s="28"/>
      <c r="B1518" s="974"/>
      <c r="C1518" s="259" t="s">
        <v>2568</v>
      </c>
      <c r="D1518" s="201" t="s">
        <v>2569</v>
      </c>
      <c r="E1518" s="31"/>
      <c r="F1518" s="32" t="s">
        <v>36</v>
      </c>
      <c r="G1518" s="24">
        <v>129</v>
      </c>
      <c r="H1518" s="58">
        <f t="shared" si="60"/>
        <v>0</v>
      </c>
      <c r="I1518" s="975" t="s">
        <v>1269</v>
      </c>
    </row>
    <row r="1519" spans="1:9" s="27" customFormat="1" ht="15" customHeight="1" x14ac:dyDescent="0.2">
      <c r="A1519" s="28"/>
      <c r="B1519" s="974"/>
      <c r="C1519" s="259">
        <v>534</v>
      </c>
      <c r="D1519" s="201" t="s">
        <v>2570</v>
      </c>
      <c r="E1519" s="31"/>
      <c r="F1519" s="32" t="s">
        <v>36</v>
      </c>
      <c r="G1519" s="24">
        <v>270</v>
      </c>
      <c r="H1519" s="58">
        <f t="shared" si="60"/>
        <v>0</v>
      </c>
      <c r="I1519" s="975" t="s">
        <v>1269</v>
      </c>
    </row>
    <row r="1520" spans="1:9" s="27" customFormat="1" ht="15" customHeight="1" x14ac:dyDescent="0.2">
      <c r="A1520" s="28"/>
      <c r="B1520" s="974"/>
      <c r="C1520" s="259" t="s">
        <v>2571</v>
      </c>
      <c r="D1520" s="201" t="s">
        <v>2572</v>
      </c>
      <c r="E1520" s="31"/>
      <c r="F1520" s="32" t="s">
        <v>36</v>
      </c>
      <c r="G1520" s="24">
        <v>283</v>
      </c>
      <c r="H1520" s="58">
        <f t="shared" si="60"/>
        <v>0</v>
      </c>
      <c r="I1520" s="975" t="s">
        <v>1269</v>
      </c>
    </row>
    <row r="1521" spans="1:9" s="27" customFormat="1" ht="15" customHeight="1" x14ac:dyDescent="0.2">
      <c r="A1521" s="28"/>
      <c r="B1521" s="974"/>
      <c r="C1521" s="259" t="s">
        <v>2573</v>
      </c>
      <c r="D1521" s="201" t="s">
        <v>2574</v>
      </c>
      <c r="E1521" s="31"/>
      <c r="F1521" s="32" t="s">
        <v>36</v>
      </c>
      <c r="G1521" s="24">
        <v>283</v>
      </c>
      <c r="H1521" s="58">
        <f t="shared" si="60"/>
        <v>0</v>
      </c>
      <c r="I1521" s="975" t="s">
        <v>1269</v>
      </c>
    </row>
    <row r="1522" spans="1:9" s="27" customFormat="1" ht="15" customHeight="1" x14ac:dyDescent="0.2">
      <c r="A1522" s="28"/>
      <c r="B1522" s="974"/>
      <c r="C1522" s="259" t="s">
        <v>2575</v>
      </c>
      <c r="D1522" s="201" t="s">
        <v>2576</v>
      </c>
      <c r="E1522" s="31"/>
      <c r="F1522" s="32" t="s">
        <v>36</v>
      </c>
      <c r="G1522" s="24">
        <v>328</v>
      </c>
      <c r="H1522" s="58">
        <f t="shared" si="60"/>
        <v>0</v>
      </c>
      <c r="I1522" s="975" t="s">
        <v>1269</v>
      </c>
    </row>
    <row r="1523" spans="1:9" s="27" customFormat="1" ht="15" customHeight="1" x14ac:dyDescent="0.2">
      <c r="A1523" s="28"/>
      <c r="B1523" s="974"/>
      <c r="C1523" s="259">
        <v>535</v>
      </c>
      <c r="D1523" s="201" t="s">
        <v>2577</v>
      </c>
      <c r="E1523" s="31"/>
      <c r="F1523" s="32" t="s">
        <v>36</v>
      </c>
      <c r="G1523" s="24">
        <v>249</v>
      </c>
      <c r="H1523" s="58">
        <f t="shared" si="60"/>
        <v>0</v>
      </c>
      <c r="I1523" s="975" t="s">
        <v>1269</v>
      </c>
    </row>
    <row r="1524" spans="1:9" s="27" customFormat="1" ht="15" customHeight="1" x14ac:dyDescent="0.2">
      <c r="A1524" s="28"/>
      <c r="B1524" s="974"/>
      <c r="C1524" s="259" t="s">
        <v>2578</v>
      </c>
      <c r="D1524" s="201" t="s">
        <v>2579</v>
      </c>
      <c r="E1524" s="31"/>
      <c r="F1524" s="32" t="s">
        <v>36</v>
      </c>
      <c r="G1524" s="24">
        <v>262</v>
      </c>
      <c r="H1524" s="58">
        <f t="shared" si="60"/>
        <v>0</v>
      </c>
      <c r="I1524" s="975" t="s">
        <v>1269</v>
      </c>
    </row>
    <row r="1525" spans="1:9" s="27" customFormat="1" ht="15" customHeight="1" x14ac:dyDescent="0.2">
      <c r="A1525" s="28"/>
      <c r="B1525" s="974"/>
      <c r="C1525" s="259" t="s">
        <v>2580</v>
      </c>
      <c r="D1525" s="201" t="s">
        <v>2581</v>
      </c>
      <c r="E1525" s="31"/>
      <c r="F1525" s="32" t="s">
        <v>36</v>
      </c>
      <c r="G1525" s="24">
        <v>262</v>
      </c>
      <c r="H1525" s="58">
        <f t="shared" si="60"/>
        <v>0</v>
      </c>
      <c r="I1525" s="975" t="s">
        <v>1269</v>
      </c>
    </row>
    <row r="1526" spans="1:9" s="27" customFormat="1" ht="15" customHeight="1" x14ac:dyDescent="0.2">
      <c r="A1526" s="28"/>
      <c r="B1526" s="974"/>
      <c r="C1526" s="259" t="s">
        <v>2582</v>
      </c>
      <c r="D1526" s="201" t="s">
        <v>2583</v>
      </c>
      <c r="E1526" s="31"/>
      <c r="F1526" s="32" t="s">
        <v>36</v>
      </c>
      <c r="G1526" s="24">
        <v>308</v>
      </c>
      <c r="H1526" s="58">
        <f t="shared" si="60"/>
        <v>0</v>
      </c>
      <c r="I1526" s="975" t="s">
        <v>1269</v>
      </c>
    </row>
    <row r="1527" spans="1:9" s="27" customFormat="1" ht="15" customHeight="1" x14ac:dyDescent="0.2">
      <c r="A1527" s="28"/>
      <c r="B1527" s="974"/>
      <c r="C1527" s="259">
        <v>536</v>
      </c>
      <c r="D1527" s="201" t="s">
        <v>2584</v>
      </c>
      <c r="E1527" s="31"/>
      <c r="F1527" s="32" t="s">
        <v>36</v>
      </c>
      <c r="G1527" s="24">
        <v>270</v>
      </c>
      <c r="H1527" s="58">
        <f t="shared" si="60"/>
        <v>0</v>
      </c>
      <c r="I1527" s="975" t="s">
        <v>1269</v>
      </c>
    </row>
    <row r="1528" spans="1:9" s="27" customFormat="1" ht="15" customHeight="1" x14ac:dyDescent="0.2">
      <c r="A1528" s="28"/>
      <c r="B1528" s="974"/>
      <c r="C1528" s="259" t="s">
        <v>2585</v>
      </c>
      <c r="D1528" s="201" t="s">
        <v>2586</v>
      </c>
      <c r="E1528" s="31"/>
      <c r="F1528" s="32" t="s">
        <v>36</v>
      </c>
      <c r="G1528" s="24">
        <v>283</v>
      </c>
      <c r="H1528" s="58">
        <f t="shared" si="60"/>
        <v>0</v>
      </c>
      <c r="I1528" s="975" t="s">
        <v>1269</v>
      </c>
    </row>
    <row r="1529" spans="1:9" s="27" customFormat="1" ht="15" customHeight="1" x14ac:dyDescent="0.2">
      <c r="A1529" s="28"/>
      <c r="B1529" s="974"/>
      <c r="C1529" s="259" t="s">
        <v>2587</v>
      </c>
      <c r="D1529" s="201" t="s">
        <v>2588</v>
      </c>
      <c r="E1529" s="31"/>
      <c r="F1529" s="32" t="s">
        <v>36</v>
      </c>
      <c r="G1529" s="24">
        <v>283</v>
      </c>
      <c r="H1529" s="58">
        <f t="shared" si="60"/>
        <v>0</v>
      </c>
      <c r="I1529" s="975" t="s">
        <v>1269</v>
      </c>
    </row>
    <row r="1530" spans="1:9" s="27" customFormat="1" ht="15" customHeight="1" x14ac:dyDescent="0.2">
      <c r="A1530" s="28"/>
      <c r="B1530" s="974"/>
      <c r="C1530" s="259" t="s">
        <v>2589</v>
      </c>
      <c r="D1530" s="201" t="s">
        <v>2590</v>
      </c>
      <c r="E1530" s="31"/>
      <c r="F1530" s="32" t="s">
        <v>36</v>
      </c>
      <c r="G1530" s="24">
        <v>328</v>
      </c>
      <c r="H1530" s="58">
        <f t="shared" si="60"/>
        <v>0</v>
      </c>
      <c r="I1530" s="975" t="s">
        <v>1269</v>
      </c>
    </row>
    <row r="1531" spans="1:9" s="27" customFormat="1" ht="15" customHeight="1" x14ac:dyDescent="0.2">
      <c r="A1531" s="28"/>
      <c r="B1531" s="974"/>
      <c r="C1531" s="259">
        <v>537</v>
      </c>
      <c r="D1531" s="201" t="s">
        <v>2591</v>
      </c>
      <c r="E1531" s="31"/>
      <c r="F1531" s="32" t="s">
        <v>160</v>
      </c>
      <c r="G1531" s="24">
        <v>477</v>
      </c>
      <c r="H1531" s="58">
        <f t="shared" si="60"/>
        <v>0</v>
      </c>
      <c r="I1531" s="976" t="s">
        <v>119</v>
      </c>
    </row>
    <row r="1532" spans="1:9" s="27" customFormat="1" ht="25.5" customHeight="1" x14ac:dyDescent="0.2">
      <c r="A1532" s="28"/>
      <c r="B1532" s="974"/>
      <c r="C1532" s="259" t="s">
        <v>2592</v>
      </c>
      <c r="D1532" s="455" t="s">
        <v>2593</v>
      </c>
      <c r="E1532" s="456"/>
      <c r="F1532" s="457" t="s">
        <v>160</v>
      </c>
      <c r="G1532" s="24">
        <v>479</v>
      </c>
      <c r="H1532" s="58">
        <f t="shared" si="60"/>
        <v>0</v>
      </c>
      <c r="I1532" s="975" t="s">
        <v>1269</v>
      </c>
    </row>
    <row r="1533" spans="1:9" s="27" customFormat="1" ht="15" customHeight="1" x14ac:dyDescent="0.2">
      <c r="A1533" s="28"/>
      <c r="B1533" s="974"/>
      <c r="C1533" s="259">
        <v>539</v>
      </c>
      <c r="D1533" s="201" t="s">
        <v>2594</v>
      </c>
      <c r="E1533" s="31"/>
      <c r="F1533" s="76" t="s">
        <v>160</v>
      </c>
      <c r="G1533" s="24">
        <v>669</v>
      </c>
      <c r="H1533" s="58">
        <f t="shared" si="60"/>
        <v>0</v>
      </c>
      <c r="I1533" s="976" t="s">
        <v>119</v>
      </c>
    </row>
    <row r="1534" spans="1:9" s="27" customFormat="1" ht="15" customHeight="1" x14ac:dyDescent="0.2">
      <c r="A1534" s="28"/>
      <c r="B1534" s="974"/>
      <c r="C1534" s="259" t="s">
        <v>2595</v>
      </c>
      <c r="D1534" s="201" t="s">
        <v>2596</v>
      </c>
      <c r="E1534" s="31"/>
      <c r="F1534" s="76" t="s">
        <v>160</v>
      </c>
      <c r="G1534" s="24">
        <v>635</v>
      </c>
      <c r="H1534" s="58">
        <f t="shared" si="60"/>
        <v>0</v>
      </c>
      <c r="I1534" s="975" t="s">
        <v>1269</v>
      </c>
    </row>
    <row r="1535" spans="1:9" s="27" customFormat="1" ht="15" customHeight="1" x14ac:dyDescent="0.2">
      <c r="A1535" s="28"/>
      <c r="B1535" s="974"/>
      <c r="C1535" s="259">
        <v>540</v>
      </c>
      <c r="D1535" s="201" t="s">
        <v>2597</v>
      </c>
      <c r="E1535" s="31"/>
      <c r="F1535" s="76" t="s">
        <v>160</v>
      </c>
      <c r="G1535" s="24">
        <v>856</v>
      </c>
      <c r="H1535" s="58">
        <f t="shared" si="60"/>
        <v>0</v>
      </c>
      <c r="I1535" s="976" t="s">
        <v>119</v>
      </c>
    </row>
    <row r="1536" spans="1:9" s="27" customFormat="1" ht="15" customHeight="1" x14ac:dyDescent="0.2">
      <c r="A1536" s="28"/>
      <c r="B1536" s="974"/>
      <c r="C1536" s="259">
        <v>541</v>
      </c>
      <c r="D1536" s="201" t="s">
        <v>2598</v>
      </c>
      <c r="E1536" s="31"/>
      <c r="F1536" s="76" t="s">
        <v>160</v>
      </c>
      <c r="G1536" s="24">
        <v>498</v>
      </c>
      <c r="H1536" s="58">
        <f t="shared" si="60"/>
        <v>0</v>
      </c>
      <c r="I1536" s="976" t="s">
        <v>119</v>
      </c>
    </row>
    <row r="1537" spans="1:9" s="27" customFormat="1" ht="15" customHeight="1" x14ac:dyDescent="0.2">
      <c r="A1537" s="28"/>
      <c r="B1537" s="974"/>
      <c r="C1537" s="259">
        <v>542</v>
      </c>
      <c r="D1537" s="201" t="s">
        <v>2599</v>
      </c>
      <c r="E1537" s="31"/>
      <c r="F1537" s="76" t="s">
        <v>160</v>
      </c>
      <c r="G1537" s="24">
        <v>762</v>
      </c>
      <c r="H1537" s="58">
        <f t="shared" si="60"/>
        <v>0</v>
      </c>
      <c r="I1537" s="976" t="s">
        <v>119</v>
      </c>
    </row>
    <row r="1538" spans="1:9" s="27" customFormat="1" ht="15" customHeight="1" x14ac:dyDescent="0.2">
      <c r="A1538" s="28"/>
      <c r="B1538" s="974"/>
      <c r="C1538" s="458">
        <v>543</v>
      </c>
      <c r="D1538" s="167" t="s">
        <v>2600</v>
      </c>
      <c r="E1538" s="35"/>
      <c r="F1538" s="76" t="s">
        <v>36</v>
      </c>
      <c r="G1538" s="24">
        <v>299</v>
      </c>
      <c r="H1538" s="58">
        <f t="shared" si="60"/>
        <v>0</v>
      </c>
      <c r="I1538" s="975" t="s">
        <v>1269</v>
      </c>
    </row>
    <row r="1539" spans="1:9" s="27" customFormat="1" ht="15" customHeight="1" x14ac:dyDescent="0.2">
      <c r="A1539" s="28"/>
      <c r="B1539" s="974"/>
      <c r="C1539" s="458">
        <v>544</v>
      </c>
      <c r="D1539" s="167" t="s">
        <v>2601</v>
      </c>
      <c r="E1539" s="35"/>
      <c r="F1539" s="76" t="s">
        <v>36</v>
      </c>
      <c r="G1539" s="24">
        <v>287</v>
      </c>
      <c r="H1539" s="58">
        <f t="shared" si="60"/>
        <v>0</v>
      </c>
      <c r="I1539" s="976" t="s">
        <v>1269</v>
      </c>
    </row>
    <row r="1540" spans="1:9" s="27" customFormat="1" ht="15" customHeight="1" x14ac:dyDescent="0.2">
      <c r="A1540" s="28"/>
      <c r="B1540" s="974"/>
      <c r="C1540" s="458">
        <v>549</v>
      </c>
      <c r="D1540" s="167" t="s">
        <v>2602</v>
      </c>
      <c r="E1540" s="35"/>
      <c r="F1540" s="76" t="s">
        <v>36</v>
      </c>
      <c r="G1540" s="24">
        <v>53</v>
      </c>
      <c r="H1540" s="58">
        <f t="shared" si="60"/>
        <v>0</v>
      </c>
      <c r="I1540" s="976" t="s">
        <v>119</v>
      </c>
    </row>
    <row r="1541" spans="1:9" s="27" customFormat="1" ht="15" customHeight="1" x14ac:dyDescent="0.2">
      <c r="A1541" s="28"/>
      <c r="B1541" s="974"/>
      <c r="C1541" s="259" t="s">
        <v>2603</v>
      </c>
      <c r="D1541" s="167" t="s">
        <v>2604</v>
      </c>
      <c r="E1541" s="35"/>
      <c r="F1541" s="76" t="s">
        <v>36</v>
      </c>
      <c r="G1541" s="24">
        <v>53</v>
      </c>
      <c r="H1541" s="58">
        <f t="shared" si="60"/>
        <v>0</v>
      </c>
      <c r="I1541" s="976" t="s">
        <v>119</v>
      </c>
    </row>
    <row r="1542" spans="1:9" s="27" customFormat="1" ht="15" customHeight="1" x14ac:dyDescent="0.2">
      <c r="A1542" s="28"/>
      <c r="B1542" s="1018"/>
      <c r="C1542" s="458">
        <v>553</v>
      </c>
      <c r="D1542" s="303" t="s">
        <v>2605</v>
      </c>
      <c r="E1542" s="459"/>
      <c r="F1542" s="76" t="s">
        <v>36</v>
      </c>
      <c r="G1542" s="24">
        <v>158</v>
      </c>
      <c r="H1542" s="58">
        <f t="shared" si="60"/>
        <v>0</v>
      </c>
      <c r="I1542" s="976" t="s">
        <v>119</v>
      </c>
    </row>
    <row r="1543" spans="1:9" s="27" customFormat="1" ht="15" customHeight="1" x14ac:dyDescent="0.2">
      <c r="A1543" s="28"/>
      <c r="B1543" s="974"/>
      <c r="C1543" s="458">
        <v>554</v>
      </c>
      <c r="D1543" s="97" t="s">
        <v>2606</v>
      </c>
      <c r="E1543" s="164"/>
      <c r="F1543" s="76" t="s">
        <v>36</v>
      </c>
      <c r="G1543" s="24">
        <v>547</v>
      </c>
      <c r="H1543" s="58">
        <f t="shared" si="60"/>
        <v>0</v>
      </c>
      <c r="I1543" s="976" t="s">
        <v>119</v>
      </c>
    </row>
    <row r="1544" spans="1:9" s="27" customFormat="1" ht="15" customHeight="1" x14ac:dyDescent="0.2">
      <c r="A1544" s="28"/>
      <c r="B1544" s="974"/>
      <c r="C1544" s="458">
        <v>555</v>
      </c>
      <c r="D1544" s="167" t="s">
        <v>2607</v>
      </c>
      <c r="E1544" s="459"/>
      <c r="F1544" s="76" t="s">
        <v>36</v>
      </c>
      <c r="G1544" s="24">
        <v>95</v>
      </c>
      <c r="H1544" s="58">
        <f t="shared" si="60"/>
        <v>0</v>
      </c>
      <c r="I1544" s="976" t="s">
        <v>119</v>
      </c>
    </row>
    <row r="1545" spans="1:9" s="27" customFormat="1" ht="15" customHeight="1" x14ac:dyDescent="0.2">
      <c r="A1545" s="28"/>
      <c r="B1545" s="974"/>
      <c r="C1545" s="259" t="s">
        <v>2608</v>
      </c>
      <c r="D1545" s="167" t="s">
        <v>2609</v>
      </c>
      <c r="E1545" s="35"/>
      <c r="F1545" s="76" t="s">
        <v>36</v>
      </c>
      <c r="G1545" s="24">
        <v>95</v>
      </c>
      <c r="H1545" s="58">
        <f t="shared" si="60"/>
        <v>0</v>
      </c>
      <c r="I1545" s="976" t="s">
        <v>119</v>
      </c>
    </row>
    <row r="1546" spans="1:9" s="27" customFormat="1" ht="15" customHeight="1" x14ac:dyDescent="0.2">
      <c r="A1546" s="28"/>
      <c r="B1546" s="974"/>
      <c r="C1546" s="259">
        <v>556</v>
      </c>
      <c r="D1546" s="303" t="s">
        <v>2610</v>
      </c>
      <c r="E1546" s="459"/>
      <c r="F1546" s="76" t="s">
        <v>36</v>
      </c>
      <c r="G1546" s="24">
        <v>178</v>
      </c>
      <c r="H1546" s="58">
        <f t="shared" si="60"/>
        <v>0</v>
      </c>
      <c r="I1546" s="976" t="s">
        <v>119</v>
      </c>
    </row>
    <row r="1547" spans="1:9" s="27" customFormat="1" ht="15" customHeight="1" x14ac:dyDescent="0.2">
      <c r="A1547" s="28"/>
      <c r="B1547" s="974"/>
      <c r="C1547" s="259">
        <v>557</v>
      </c>
      <c r="D1547" s="97" t="s">
        <v>2611</v>
      </c>
      <c r="E1547" s="164"/>
      <c r="F1547" s="128" t="s">
        <v>36</v>
      </c>
      <c r="G1547" s="24">
        <v>256</v>
      </c>
      <c r="H1547" s="58">
        <f t="shared" si="60"/>
        <v>0</v>
      </c>
      <c r="I1547" s="976" t="s">
        <v>119</v>
      </c>
    </row>
    <row r="1548" spans="1:9" s="27" customFormat="1" ht="15" customHeight="1" x14ac:dyDescent="0.2">
      <c r="A1548" s="28"/>
      <c r="B1548" s="974"/>
      <c r="C1548" s="259">
        <v>558</v>
      </c>
      <c r="D1548" s="97" t="s">
        <v>2612</v>
      </c>
      <c r="E1548" s="164"/>
      <c r="F1548" s="128" t="s">
        <v>36</v>
      </c>
      <c r="G1548" s="24">
        <v>256</v>
      </c>
      <c r="H1548" s="58">
        <f t="shared" si="60"/>
        <v>0</v>
      </c>
      <c r="I1548" s="976" t="s">
        <v>119</v>
      </c>
    </row>
    <row r="1549" spans="1:9" s="27" customFormat="1" ht="15" customHeight="1" x14ac:dyDescent="0.2">
      <c r="A1549" s="28"/>
      <c r="B1549" s="974"/>
      <c r="C1549" s="259">
        <v>559</v>
      </c>
      <c r="D1549" s="97" t="s">
        <v>2613</v>
      </c>
      <c r="E1549" s="164"/>
      <c r="F1549" s="128" t="s">
        <v>36</v>
      </c>
      <c r="G1549" s="24">
        <v>80</v>
      </c>
      <c r="H1549" s="58">
        <f t="shared" si="60"/>
        <v>0</v>
      </c>
      <c r="I1549" s="976" t="s">
        <v>119</v>
      </c>
    </row>
    <row r="1550" spans="1:9" s="27" customFormat="1" ht="15" customHeight="1" x14ac:dyDescent="0.2">
      <c r="A1550" s="28"/>
      <c r="B1550" s="974"/>
      <c r="C1550" s="259">
        <v>561</v>
      </c>
      <c r="D1550" s="201" t="s">
        <v>2614</v>
      </c>
      <c r="E1550" s="125"/>
      <c r="F1550" s="76" t="s">
        <v>36</v>
      </c>
      <c r="G1550" s="24">
        <v>141</v>
      </c>
      <c r="H1550" s="58">
        <f t="shared" si="60"/>
        <v>0</v>
      </c>
      <c r="I1550" s="976" t="s">
        <v>119</v>
      </c>
    </row>
    <row r="1551" spans="1:9" s="27" customFormat="1" ht="15" customHeight="1" x14ac:dyDescent="0.2">
      <c r="A1551" s="28"/>
      <c r="B1551" s="974"/>
      <c r="C1551" s="460">
        <v>562</v>
      </c>
      <c r="D1551" s="100" t="s">
        <v>2594</v>
      </c>
      <c r="E1551" s="164"/>
      <c r="F1551" s="128" t="s">
        <v>36</v>
      </c>
      <c r="G1551" s="24">
        <v>502</v>
      </c>
      <c r="H1551" s="58">
        <f t="shared" si="60"/>
        <v>0</v>
      </c>
      <c r="I1551" s="976" t="s">
        <v>119</v>
      </c>
    </row>
    <row r="1552" spans="1:9" s="27" customFormat="1" ht="15" customHeight="1" x14ac:dyDescent="0.2">
      <c r="A1552" s="28"/>
      <c r="B1552" s="974"/>
      <c r="C1552" s="460" t="s">
        <v>2615</v>
      </c>
      <c r="D1552" s="97" t="s">
        <v>2616</v>
      </c>
      <c r="E1552" s="164"/>
      <c r="F1552" s="128" t="s">
        <v>36</v>
      </c>
      <c r="G1552" s="24">
        <v>511</v>
      </c>
      <c r="H1552" s="58">
        <f t="shared" si="60"/>
        <v>0</v>
      </c>
      <c r="I1552" s="976" t="s">
        <v>119</v>
      </c>
    </row>
    <row r="1553" spans="1:9" s="27" customFormat="1" ht="15" customHeight="1" x14ac:dyDescent="0.2">
      <c r="A1553" s="28"/>
      <c r="B1553" s="974"/>
      <c r="C1553" s="259">
        <v>563</v>
      </c>
      <c r="D1553" s="461" t="s">
        <v>2617</v>
      </c>
      <c r="E1553" s="125"/>
      <c r="F1553" s="128" t="s">
        <v>36</v>
      </c>
      <c r="G1553" s="24">
        <v>329</v>
      </c>
      <c r="H1553" s="58">
        <f t="shared" si="60"/>
        <v>0</v>
      </c>
      <c r="I1553" s="976" t="s">
        <v>119</v>
      </c>
    </row>
    <row r="1554" spans="1:9" s="27" customFormat="1" ht="15" customHeight="1" x14ac:dyDescent="0.2">
      <c r="A1554" s="28"/>
      <c r="B1554" s="974"/>
      <c r="C1554" s="259">
        <v>565</v>
      </c>
      <c r="D1554" s="461" t="s">
        <v>2618</v>
      </c>
      <c r="E1554" s="125"/>
      <c r="F1554" s="128" t="s">
        <v>36</v>
      </c>
      <c r="G1554" s="24">
        <v>19</v>
      </c>
      <c r="H1554" s="58">
        <f t="shared" si="60"/>
        <v>0</v>
      </c>
      <c r="I1554" s="976" t="s">
        <v>119</v>
      </c>
    </row>
    <row r="1555" spans="1:9" s="27" customFormat="1" ht="15" customHeight="1" x14ac:dyDescent="0.2">
      <c r="A1555" s="28"/>
      <c r="B1555" s="974"/>
      <c r="C1555" s="259">
        <v>566</v>
      </c>
      <c r="D1555" s="97" t="s">
        <v>2619</v>
      </c>
      <c r="E1555" s="164"/>
      <c r="F1555" s="128" t="s">
        <v>36</v>
      </c>
      <c r="G1555" s="24">
        <v>106</v>
      </c>
      <c r="H1555" s="58">
        <f t="shared" si="60"/>
        <v>0</v>
      </c>
      <c r="I1555" s="976" t="s">
        <v>119</v>
      </c>
    </row>
    <row r="1556" spans="1:9" s="27" customFormat="1" ht="15" customHeight="1" x14ac:dyDescent="0.2">
      <c r="A1556" s="28"/>
      <c r="B1556" s="974"/>
      <c r="C1556" s="259">
        <v>567</v>
      </c>
      <c r="D1556" s="461" t="s">
        <v>2620</v>
      </c>
      <c r="E1556" s="125"/>
      <c r="F1556" s="128" t="s">
        <v>36</v>
      </c>
      <c r="G1556" s="24">
        <v>148</v>
      </c>
      <c r="H1556" s="58">
        <f t="shared" si="60"/>
        <v>0</v>
      </c>
      <c r="I1556" s="976" t="s">
        <v>119</v>
      </c>
    </row>
    <row r="1557" spans="1:9" s="27" customFormat="1" ht="15" customHeight="1" x14ac:dyDescent="0.2">
      <c r="A1557" s="28"/>
      <c r="B1557" s="974"/>
      <c r="C1557" s="259">
        <v>568</v>
      </c>
      <c r="D1557" s="462" t="s">
        <v>2621</v>
      </c>
      <c r="E1557" s="463"/>
      <c r="F1557" s="128" t="s">
        <v>36</v>
      </c>
      <c r="G1557" s="24">
        <v>17</v>
      </c>
      <c r="H1557" s="58">
        <f t="shared" si="60"/>
        <v>0</v>
      </c>
      <c r="I1557" s="976" t="s">
        <v>119</v>
      </c>
    </row>
    <row r="1558" spans="1:9" s="27" customFormat="1" ht="15" customHeight="1" x14ac:dyDescent="0.2">
      <c r="A1558" s="28"/>
      <c r="B1558" s="974"/>
      <c r="C1558" s="460">
        <v>569</v>
      </c>
      <c r="D1558" s="97" t="s">
        <v>2622</v>
      </c>
      <c r="E1558" s="164"/>
      <c r="F1558" s="128" t="s">
        <v>36</v>
      </c>
      <c r="G1558" s="24">
        <v>217</v>
      </c>
      <c r="H1558" s="58">
        <f t="shared" si="60"/>
        <v>0</v>
      </c>
      <c r="I1558" s="976" t="s">
        <v>1269</v>
      </c>
    </row>
    <row r="1559" spans="1:9" s="449" customFormat="1" ht="15" customHeight="1" x14ac:dyDescent="0.2">
      <c r="A1559" s="28"/>
      <c r="B1559" s="974"/>
      <c r="C1559" s="460">
        <v>570</v>
      </c>
      <c r="D1559" s="167" t="s">
        <v>2623</v>
      </c>
      <c r="E1559" s="35"/>
      <c r="F1559" s="128" t="s">
        <v>36</v>
      </c>
      <c r="G1559" s="24">
        <v>196</v>
      </c>
      <c r="H1559" s="58">
        <f t="shared" si="60"/>
        <v>0</v>
      </c>
      <c r="I1559" s="976" t="s">
        <v>1269</v>
      </c>
    </row>
    <row r="1560" spans="1:9" s="27" customFormat="1" ht="15" customHeight="1" x14ac:dyDescent="0.2">
      <c r="A1560" s="28"/>
      <c r="B1560" s="974"/>
      <c r="C1560" s="460">
        <v>571</v>
      </c>
      <c r="D1560" s="167" t="s">
        <v>2624</v>
      </c>
      <c r="E1560" s="35"/>
      <c r="F1560" s="76" t="s">
        <v>36</v>
      </c>
      <c r="G1560" s="24">
        <v>196</v>
      </c>
      <c r="H1560" s="58">
        <f t="shared" si="60"/>
        <v>0</v>
      </c>
      <c r="I1560" s="976" t="s">
        <v>1269</v>
      </c>
    </row>
    <row r="1561" spans="1:9" s="27" customFormat="1" ht="15" customHeight="1" x14ac:dyDescent="0.2">
      <c r="A1561" s="28"/>
      <c r="B1561" s="974"/>
      <c r="C1561" s="460" t="s">
        <v>2625</v>
      </c>
      <c r="D1561" s="167" t="s">
        <v>2626</v>
      </c>
      <c r="E1561" s="35"/>
      <c r="F1561" s="76" t="s">
        <v>36</v>
      </c>
      <c r="G1561" s="24">
        <v>236</v>
      </c>
      <c r="H1561" s="58">
        <f t="shared" si="60"/>
        <v>0</v>
      </c>
      <c r="I1561" s="976" t="s">
        <v>119</v>
      </c>
    </row>
    <row r="1562" spans="1:9" s="27" customFormat="1" ht="15" customHeight="1" x14ac:dyDescent="0.2">
      <c r="A1562" s="28"/>
      <c r="B1562" s="974"/>
      <c r="C1562" s="460" t="s">
        <v>2627</v>
      </c>
      <c r="D1562" s="167" t="s">
        <v>2628</v>
      </c>
      <c r="E1562" s="35"/>
      <c r="F1562" s="76" t="s">
        <v>36</v>
      </c>
      <c r="G1562" s="24">
        <v>159</v>
      </c>
      <c r="H1562" s="58">
        <f t="shared" si="60"/>
        <v>0</v>
      </c>
      <c r="I1562" s="976" t="s">
        <v>119</v>
      </c>
    </row>
    <row r="1563" spans="1:9" s="27" customFormat="1" ht="15" customHeight="1" x14ac:dyDescent="0.2">
      <c r="A1563" s="28"/>
      <c r="B1563" s="974"/>
      <c r="C1563" s="460">
        <v>579</v>
      </c>
      <c r="D1563" s="167" t="s">
        <v>2629</v>
      </c>
      <c r="E1563" s="35"/>
      <c r="F1563" s="76" t="s">
        <v>36</v>
      </c>
      <c r="G1563" s="24">
        <v>55</v>
      </c>
      <c r="H1563" s="58">
        <f t="shared" si="60"/>
        <v>0</v>
      </c>
      <c r="I1563" s="976" t="s">
        <v>119</v>
      </c>
    </row>
    <row r="1564" spans="1:9" s="27" customFormat="1" ht="15" customHeight="1" x14ac:dyDescent="0.2">
      <c r="A1564" s="28"/>
      <c r="B1564" s="974"/>
      <c r="C1564" s="460" t="s">
        <v>2630</v>
      </c>
      <c r="D1564" s="167" t="s">
        <v>2631</v>
      </c>
      <c r="E1564" s="35"/>
      <c r="F1564" s="76" t="s">
        <v>36</v>
      </c>
      <c r="G1564" s="24">
        <v>97</v>
      </c>
      <c r="H1564" s="58">
        <f t="shared" si="60"/>
        <v>0</v>
      </c>
      <c r="I1564" s="976" t="s">
        <v>119</v>
      </c>
    </row>
    <row r="1565" spans="1:9" s="27" customFormat="1" ht="15" customHeight="1" x14ac:dyDescent="0.2">
      <c r="A1565" s="28"/>
      <c r="B1565" s="974"/>
      <c r="C1565" s="460" t="s">
        <v>2632</v>
      </c>
      <c r="D1565" s="167" t="s">
        <v>2633</v>
      </c>
      <c r="E1565" s="35"/>
      <c r="F1565" s="76" t="s">
        <v>36</v>
      </c>
      <c r="G1565" s="24">
        <v>97</v>
      </c>
      <c r="H1565" s="58">
        <f t="shared" si="60"/>
        <v>0</v>
      </c>
      <c r="I1565" s="976" t="s">
        <v>119</v>
      </c>
    </row>
    <row r="1566" spans="1:9" s="27" customFormat="1" ht="15" customHeight="1" x14ac:dyDescent="0.2">
      <c r="A1566" s="28"/>
      <c r="B1566" s="974"/>
      <c r="C1566" s="460" t="s">
        <v>2634</v>
      </c>
      <c r="D1566" s="167" t="s">
        <v>2635</v>
      </c>
      <c r="E1566" s="35"/>
      <c r="F1566" s="76" t="s">
        <v>36</v>
      </c>
      <c r="G1566" s="24">
        <v>63</v>
      </c>
      <c r="H1566" s="58">
        <f t="shared" si="60"/>
        <v>0</v>
      </c>
      <c r="I1566" s="976" t="s">
        <v>119</v>
      </c>
    </row>
    <row r="1567" spans="1:9" s="27" customFormat="1" ht="15" customHeight="1" x14ac:dyDescent="0.2">
      <c r="A1567" s="28"/>
      <c r="B1567" s="974"/>
      <c r="C1567" s="460" t="s">
        <v>2636</v>
      </c>
      <c r="D1567" s="167" t="s">
        <v>2637</v>
      </c>
      <c r="E1567" s="35"/>
      <c r="F1567" s="76" t="s">
        <v>36</v>
      </c>
      <c r="G1567" s="24">
        <v>63</v>
      </c>
      <c r="H1567" s="58">
        <f t="shared" ref="H1567:H1586" si="61">B1567*G1567</f>
        <v>0</v>
      </c>
      <c r="I1567" s="976" t="s">
        <v>119</v>
      </c>
    </row>
    <row r="1568" spans="1:9" s="27" customFormat="1" ht="15" customHeight="1" x14ac:dyDescent="0.2">
      <c r="A1568" s="28"/>
      <c r="B1568" s="974"/>
      <c r="C1568" s="460" t="s">
        <v>2638</v>
      </c>
      <c r="D1568" s="167" t="s">
        <v>2639</v>
      </c>
      <c r="E1568" s="35"/>
      <c r="F1568" s="76" t="s">
        <v>2493</v>
      </c>
      <c r="G1568" s="24">
        <v>34</v>
      </c>
      <c r="H1568" s="58">
        <f t="shared" si="61"/>
        <v>0</v>
      </c>
      <c r="I1568" s="976" t="s">
        <v>119</v>
      </c>
    </row>
    <row r="1569" spans="1:9" s="27" customFormat="1" ht="15" customHeight="1" x14ac:dyDescent="0.2">
      <c r="A1569" s="28"/>
      <c r="B1569" s="974"/>
      <c r="C1569" s="460" t="s">
        <v>2640</v>
      </c>
      <c r="D1569" s="167" t="s">
        <v>2641</v>
      </c>
      <c r="E1569" s="35"/>
      <c r="F1569" s="76" t="s">
        <v>36</v>
      </c>
      <c r="G1569" s="24">
        <v>42</v>
      </c>
      <c r="H1569" s="58">
        <f t="shared" si="61"/>
        <v>0</v>
      </c>
      <c r="I1569" s="976" t="s">
        <v>119</v>
      </c>
    </row>
    <row r="1570" spans="1:9" s="27" customFormat="1" ht="15" customHeight="1" x14ac:dyDescent="0.2">
      <c r="A1570" s="28"/>
      <c r="B1570" s="974"/>
      <c r="C1570" s="460" t="s">
        <v>2642</v>
      </c>
      <c r="D1570" s="167" t="s">
        <v>2643</v>
      </c>
      <c r="E1570" s="35"/>
      <c r="F1570" s="76" t="s">
        <v>36</v>
      </c>
      <c r="G1570" s="24">
        <v>97</v>
      </c>
      <c r="H1570" s="58">
        <f t="shared" si="61"/>
        <v>0</v>
      </c>
      <c r="I1570" s="976" t="s">
        <v>119</v>
      </c>
    </row>
    <row r="1571" spans="1:9" s="27" customFormat="1" ht="15" customHeight="1" x14ac:dyDescent="0.2">
      <c r="A1571" s="28"/>
      <c r="B1571" s="974"/>
      <c r="C1571" s="460" t="s">
        <v>2644</v>
      </c>
      <c r="D1571" s="167" t="s">
        <v>2645</v>
      </c>
      <c r="E1571" s="35"/>
      <c r="F1571" s="76" t="s">
        <v>36</v>
      </c>
      <c r="G1571" s="24">
        <v>63</v>
      </c>
      <c r="H1571" s="58">
        <f t="shared" si="61"/>
        <v>0</v>
      </c>
      <c r="I1571" s="976" t="s">
        <v>119</v>
      </c>
    </row>
    <row r="1572" spans="1:9" s="27" customFormat="1" ht="15" customHeight="1" x14ac:dyDescent="0.2">
      <c r="A1572" s="28"/>
      <c r="B1572" s="974"/>
      <c r="C1572" s="460">
        <v>584</v>
      </c>
      <c r="D1572" s="167" t="s">
        <v>2646</v>
      </c>
      <c r="E1572" s="35"/>
      <c r="F1572" s="76" t="s">
        <v>160</v>
      </c>
      <c r="G1572" s="24">
        <v>393</v>
      </c>
      <c r="H1572" s="58">
        <f t="shared" si="61"/>
        <v>0</v>
      </c>
      <c r="I1572" s="976" t="s">
        <v>119</v>
      </c>
    </row>
    <row r="1573" spans="1:9" s="27" customFormat="1" ht="15" customHeight="1" x14ac:dyDescent="0.2">
      <c r="A1573" s="28"/>
      <c r="B1573" s="974"/>
      <c r="C1573" s="460" t="s">
        <v>2647</v>
      </c>
      <c r="D1573" s="167" t="s">
        <v>2648</v>
      </c>
      <c r="E1573" s="35"/>
      <c r="F1573" s="76" t="s">
        <v>36</v>
      </c>
      <c r="G1573" s="24">
        <v>97</v>
      </c>
      <c r="H1573" s="58">
        <f t="shared" si="61"/>
        <v>0</v>
      </c>
      <c r="I1573" s="976" t="s">
        <v>119</v>
      </c>
    </row>
    <row r="1574" spans="1:9" s="27" customFormat="1" ht="15" customHeight="1" x14ac:dyDescent="0.2">
      <c r="A1574" s="28"/>
      <c r="B1574" s="974"/>
      <c r="C1574" s="460" t="s">
        <v>2649</v>
      </c>
      <c r="D1574" s="167" t="s">
        <v>2650</v>
      </c>
      <c r="E1574" s="35"/>
      <c r="F1574" s="76" t="s">
        <v>36</v>
      </c>
      <c r="G1574" s="24">
        <v>63</v>
      </c>
      <c r="H1574" s="58">
        <f t="shared" si="61"/>
        <v>0</v>
      </c>
      <c r="I1574" s="976" t="s">
        <v>119</v>
      </c>
    </row>
    <row r="1575" spans="1:9" s="27" customFormat="1" ht="15" customHeight="1" x14ac:dyDescent="0.2">
      <c r="A1575" s="28"/>
      <c r="B1575" s="974"/>
      <c r="C1575" s="460" t="s">
        <v>2651</v>
      </c>
      <c r="D1575" s="167" t="s">
        <v>2652</v>
      </c>
      <c r="E1575" s="35"/>
      <c r="F1575" s="76" t="s">
        <v>36</v>
      </c>
      <c r="G1575" s="24">
        <v>97</v>
      </c>
      <c r="H1575" s="58">
        <f t="shared" si="61"/>
        <v>0</v>
      </c>
      <c r="I1575" s="976" t="s">
        <v>119</v>
      </c>
    </row>
    <row r="1576" spans="1:9" s="27" customFormat="1" ht="15" customHeight="1" x14ac:dyDescent="0.2">
      <c r="A1576" s="28"/>
      <c r="B1576" s="974"/>
      <c r="C1576" s="460" t="s">
        <v>2653</v>
      </c>
      <c r="D1576" s="167" t="s">
        <v>2654</v>
      </c>
      <c r="E1576" s="35"/>
      <c r="F1576" s="76" t="s">
        <v>36</v>
      </c>
      <c r="G1576" s="24">
        <v>63</v>
      </c>
      <c r="H1576" s="58">
        <f t="shared" si="61"/>
        <v>0</v>
      </c>
      <c r="I1576" s="976" t="s">
        <v>119</v>
      </c>
    </row>
    <row r="1577" spans="1:9" s="27" customFormat="1" ht="15" customHeight="1" x14ac:dyDescent="0.2">
      <c r="A1577" s="464"/>
      <c r="B1577" s="974"/>
      <c r="C1577" s="460" t="s">
        <v>2655</v>
      </c>
      <c r="D1577" s="167" t="s">
        <v>2656</v>
      </c>
      <c r="E1577" s="35"/>
      <c r="F1577" s="76" t="s">
        <v>36</v>
      </c>
      <c r="G1577" s="24">
        <v>97</v>
      </c>
      <c r="H1577" s="58">
        <f t="shared" si="61"/>
        <v>0</v>
      </c>
      <c r="I1577" s="976" t="s">
        <v>119</v>
      </c>
    </row>
    <row r="1578" spans="1:9" s="27" customFormat="1" ht="15" customHeight="1" x14ac:dyDescent="0.2">
      <c r="A1578" s="28"/>
      <c r="B1578" s="974"/>
      <c r="C1578" s="460" t="s">
        <v>2657</v>
      </c>
      <c r="D1578" s="167" t="s">
        <v>2658</v>
      </c>
      <c r="E1578" s="35"/>
      <c r="F1578" s="76" t="s">
        <v>36</v>
      </c>
      <c r="G1578" s="24">
        <v>63</v>
      </c>
      <c r="H1578" s="58">
        <f t="shared" si="61"/>
        <v>0</v>
      </c>
      <c r="I1578" s="976" t="s">
        <v>119</v>
      </c>
    </row>
    <row r="1579" spans="1:9" s="27" customFormat="1" ht="15" customHeight="1" x14ac:dyDescent="0.2">
      <c r="A1579" s="28"/>
      <c r="B1579" s="974"/>
      <c r="C1579" s="460" t="s">
        <v>2659</v>
      </c>
      <c r="D1579" s="167" t="s">
        <v>2660</v>
      </c>
      <c r="E1579" s="35"/>
      <c r="F1579" s="76" t="s">
        <v>36</v>
      </c>
      <c r="G1579" s="24">
        <v>178</v>
      </c>
      <c r="H1579" s="58">
        <f t="shared" si="61"/>
        <v>0</v>
      </c>
      <c r="I1579" s="976" t="s">
        <v>1269</v>
      </c>
    </row>
    <row r="1580" spans="1:9" s="27" customFormat="1" ht="15" customHeight="1" x14ac:dyDescent="0.2">
      <c r="A1580" s="28"/>
      <c r="B1580" s="974"/>
      <c r="C1580" s="460" t="s">
        <v>2661</v>
      </c>
      <c r="D1580" s="167" t="s">
        <v>2662</v>
      </c>
      <c r="E1580" s="35"/>
      <c r="F1580" s="76" t="s">
        <v>36</v>
      </c>
      <c r="G1580" s="24">
        <v>224</v>
      </c>
      <c r="H1580" s="58">
        <f t="shared" si="61"/>
        <v>0</v>
      </c>
      <c r="I1580" s="976" t="s">
        <v>1269</v>
      </c>
    </row>
    <row r="1581" spans="1:9" s="27" customFormat="1" ht="15" customHeight="1" x14ac:dyDescent="0.2">
      <c r="A1581" s="28"/>
      <c r="B1581" s="974"/>
      <c r="C1581" s="460" t="s">
        <v>2663</v>
      </c>
      <c r="D1581" s="167" t="s">
        <v>2664</v>
      </c>
      <c r="E1581" s="35"/>
      <c r="F1581" s="76" t="s">
        <v>36</v>
      </c>
      <c r="G1581" s="24">
        <v>178</v>
      </c>
      <c r="H1581" s="58">
        <f t="shared" si="61"/>
        <v>0</v>
      </c>
      <c r="I1581" s="976" t="s">
        <v>1269</v>
      </c>
    </row>
    <row r="1582" spans="1:9" s="27" customFormat="1" ht="15" customHeight="1" x14ac:dyDescent="0.2">
      <c r="A1582" s="28"/>
      <c r="B1582" s="974"/>
      <c r="C1582" s="460" t="s">
        <v>2665</v>
      </c>
      <c r="D1582" s="167" t="s">
        <v>2666</v>
      </c>
      <c r="E1582" s="35"/>
      <c r="F1582" s="76" t="s">
        <v>36</v>
      </c>
      <c r="G1582" s="24">
        <v>224</v>
      </c>
      <c r="H1582" s="58">
        <f t="shared" si="61"/>
        <v>0</v>
      </c>
      <c r="I1582" s="976" t="s">
        <v>1269</v>
      </c>
    </row>
    <row r="1583" spans="1:9" s="27" customFormat="1" ht="15" customHeight="1" x14ac:dyDescent="0.2">
      <c r="A1583" s="28"/>
      <c r="B1583" s="974"/>
      <c r="C1583" s="460" t="s">
        <v>2667</v>
      </c>
      <c r="D1583" s="167" t="s">
        <v>2668</v>
      </c>
      <c r="E1583" s="35"/>
      <c r="F1583" s="76" t="s">
        <v>36</v>
      </c>
      <c r="G1583" s="24">
        <v>178</v>
      </c>
      <c r="H1583" s="58">
        <f t="shared" si="61"/>
        <v>0</v>
      </c>
      <c r="I1583" s="976" t="s">
        <v>1269</v>
      </c>
    </row>
    <row r="1584" spans="1:9" s="27" customFormat="1" ht="15" customHeight="1" x14ac:dyDescent="0.2">
      <c r="A1584" s="28"/>
      <c r="B1584" s="974"/>
      <c r="C1584" s="460" t="s">
        <v>2669</v>
      </c>
      <c r="D1584" s="167" t="s">
        <v>2670</v>
      </c>
      <c r="E1584" s="35"/>
      <c r="F1584" s="76" t="s">
        <v>36</v>
      </c>
      <c r="G1584" s="24">
        <v>224</v>
      </c>
      <c r="H1584" s="58">
        <f>B1584*G1584</f>
        <v>0</v>
      </c>
      <c r="I1584" s="976" t="s">
        <v>1269</v>
      </c>
    </row>
    <row r="1585" spans="1:9" s="27" customFormat="1" ht="15" customHeight="1" x14ac:dyDescent="0.2">
      <c r="A1585" s="28"/>
      <c r="B1585" s="974"/>
      <c r="C1585" s="460">
        <v>592</v>
      </c>
      <c r="D1585" s="167" t="s">
        <v>2671</v>
      </c>
      <c r="E1585" s="35"/>
      <c r="F1585" s="76" t="s">
        <v>2493</v>
      </c>
      <c r="G1585" s="24">
        <v>196</v>
      </c>
      <c r="H1585" s="58">
        <f t="shared" si="61"/>
        <v>0</v>
      </c>
      <c r="I1585" s="976" t="s">
        <v>1269</v>
      </c>
    </row>
    <row r="1586" spans="1:9" s="27" customFormat="1" ht="15" customHeight="1" x14ac:dyDescent="0.2">
      <c r="A1586" s="28"/>
      <c r="B1586" s="974"/>
      <c r="C1586" s="460" t="s">
        <v>2672</v>
      </c>
      <c r="D1586" s="167" t="s">
        <v>2673</v>
      </c>
      <c r="E1586" s="35"/>
      <c r="F1586" s="76" t="s">
        <v>36</v>
      </c>
      <c r="G1586" s="24">
        <v>99</v>
      </c>
      <c r="H1586" s="58">
        <f t="shared" si="61"/>
        <v>0</v>
      </c>
      <c r="I1586" s="976" t="s">
        <v>119</v>
      </c>
    </row>
    <row r="1587" spans="1:9" s="27" customFormat="1" ht="15" customHeight="1" thickBot="1" x14ac:dyDescent="0.25">
      <c r="A1587" s="28"/>
      <c r="B1587" s="1034"/>
      <c r="C1587" s="421"/>
      <c r="D1587" s="100"/>
      <c r="E1587" s="187"/>
      <c r="F1587" s="422"/>
      <c r="G1587" s="465"/>
      <c r="H1587" s="58">
        <f>A1303*G1587</f>
        <v>0</v>
      </c>
      <c r="I1587" s="198"/>
    </row>
    <row r="1588" spans="1:9" ht="15" customHeight="1" thickBot="1" x14ac:dyDescent="0.25">
      <c r="A1588" s="466"/>
      <c r="B1588" s="1035" t="s">
        <v>287</v>
      </c>
      <c r="C1588" s="1137"/>
      <c r="D1588" s="100"/>
      <c r="E1588" s="164"/>
      <c r="F1588" s="1138"/>
      <c r="G1588" s="1139" t="s">
        <v>32</v>
      </c>
      <c r="H1588" s="1140">
        <f>SUM(H157,H303,H305:H1587)</f>
        <v>0</v>
      </c>
      <c r="I1588" s="467"/>
    </row>
    <row r="1589" spans="1:9" s="27" customFormat="1" ht="19.149999999999999" customHeight="1" thickBot="1" x14ac:dyDescent="0.25">
      <c r="A1589" s="464"/>
      <c r="B1589" s="956">
        <f>IF(B28&lt;1,0)</f>
        <v>0</v>
      </c>
      <c r="C1589" s="1306" t="s">
        <v>2674</v>
      </c>
      <c r="D1589" s="1307"/>
      <c r="E1589" s="1307"/>
      <c r="F1589" s="1307"/>
      <c r="G1589" s="1307"/>
      <c r="H1589" s="1308"/>
    </row>
    <row r="1590" spans="1:9" s="27" customFormat="1" ht="19.149999999999999" customHeight="1" x14ac:dyDescent="0.2">
      <c r="A1590" s="464"/>
      <c r="B1590" s="469">
        <f>IF(B28&lt;1,0)</f>
        <v>0</v>
      </c>
      <c r="C1590" s="1309"/>
      <c r="D1590" s="1310"/>
      <c r="E1590" s="1310"/>
      <c r="F1590" s="1310"/>
      <c r="G1590" s="1310"/>
      <c r="H1590" s="1311"/>
    </row>
    <row r="1591" spans="1:9" s="27" customFormat="1" ht="19.149999999999999" customHeight="1" x14ac:dyDescent="0.2">
      <c r="A1591" s="464"/>
      <c r="B1591" s="469">
        <f>IF(B28&lt;1,0)</f>
        <v>0</v>
      </c>
      <c r="C1591" s="1286"/>
      <c r="D1591" s="1287"/>
      <c r="E1591" s="1287"/>
      <c r="F1591" s="1287"/>
      <c r="G1591" s="1287"/>
      <c r="H1591" s="1288"/>
      <c r="I1591" s="546"/>
    </row>
    <row r="1592" spans="1:9" s="27" customFormat="1" ht="19.149999999999999" customHeight="1" x14ac:dyDescent="0.2">
      <c r="A1592" s="464"/>
      <c r="B1592" s="469">
        <f>IF(B28&lt;1,0)</f>
        <v>0</v>
      </c>
      <c r="C1592" s="1303"/>
      <c r="D1592" s="1304"/>
      <c r="E1592" s="1304"/>
      <c r="F1592" s="1304"/>
      <c r="G1592" s="1304"/>
      <c r="H1592" s="1305"/>
    </row>
    <row r="1593" spans="1:9" s="27" customFormat="1" ht="19.149999999999999" customHeight="1" x14ac:dyDescent="0.2">
      <c r="A1593" s="464"/>
      <c r="B1593" s="469">
        <f>IF(B28&lt;1,0)</f>
        <v>0</v>
      </c>
      <c r="C1593" s="1286"/>
      <c r="D1593" s="1287"/>
      <c r="E1593" s="1287"/>
      <c r="F1593" s="1287"/>
      <c r="G1593" s="1287"/>
      <c r="H1593" s="1288"/>
    </row>
    <row r="1594" spans="1:9" s="27" customFormat="1" ht="19.149999999999999" customHeight="1" x14ac:dyDescent="0.2">
      <c r="A1594" s="464"/>
      <c r="B1594" s="469">
        <f>IF(B28&lt;1,0)</f>
        <v>0</v>
      </c>
      <c r="C1594" s="1303"/>
      <c r="D1594" s="1304"/>
      <c r="E1594" s="1304"/>
      <c r="F1594" s="1304"/>
      <c r="G1594" s="1304"/>
      <c r="H1594" s="1305"/>
    </row>
    <row r="1595" spans="1:9" s="27" customFormat="1" ht="19.149999999999999" customHeight="1" x14ac:dyDescent="0.2">
      <c r="A1595" s="464"/>
      <c r="B1595" s="469">
        <f>IF(B28&lt;1,0)</f>
        <v>0</v>
      </c>
      <c r="C1595" s="1286"/>
      <c r="D1595" s="1287"/>
      <c r="E1595" s="1287"/>
      <c r="F1595" s="1287"/>
      <c r="G1595" s="1287"/>
      <c r="H1595" s="1288"/>
    </row>
    <row r="1596" spans="1:9" s="27" customFormat="1" ht="19.149999999999999" customHeight="1" x14ac:dyDescent="0.2">
      <c r="A1596" s="464"/>
      <c r="B1596" s="469">
        <f>IF(B28&lt;1,0)</f>
        <v>0</v>
      </c>
      <c r="C1596" s="1303"/>
      <c r="D1596" s="1304"/>
      <c r="E1596" s="1304"/>
      <c r="F1596" s="1304"/>
      <c r="G1596" s="1304"/>
      <c r="H1596" s="1305"/>
    </row>
    <row r="1597" spans="1:9" s="27" customFormat="1" ht="19.149999999999999" customHeight="1" x14ac:dyDescent="0.2">
      <c r="A1597" s="464"/>
      <c r="B1597" s="469">
        <f>IF(B28&lt;1,0)</f>
        <v>0</v>
      </c>
      <c r="C1597" s="1286"/>
      <c r="D1597" s="1287"/>
      <c r="E1597" s="1287"/>
      <c r="F1597" s="1287"/>
      <c r="G1597" s="1287"/>
      <c r="H1597" s="1288"/>
    </row>
    <row r="1598" spans="1:9" s="27" customFormat="1" ht="19.149999999999999" customHeight="1" x14ac:dyDescent="0.2">
      <c r="A1598" s="464"/>
      <c r="B1598" s="469">
        <f>IF(B28&lt;1,0)</f>
        <v>0</v>
      </c>
      <c r="C1598" s="1303"/>
      <c r="D1598" s="1304"/>
      <c r="E1598" s="1304"/>
      <c r="F1598" s="1304"/>
      <c r="G1598" s="1304"/>
      <c r="H1598" s="1305"/>
    </row>
    <row r="1599" spans="1:9" s="27" customFormat="1" ht="19.149999999999999" customHeight="1" x14ac:dyDescent="0.2">
      <c r="A1599" s="464"/>
      <c r="B1599" s="469">
        <f>IF(B28&lt;1,0)</f>
        <v>0</v>
      </c>
      <c r="C1599" s="1286"/>
      <c r="D1599" s="1287"/>
      <c r="E1599" s="1287"/>
      <c r="F1599" s="1287"/>
      <c r="G1599" s="1287"/>
      <c r="H1599" s="1288"/>
    </row>
    <row r="1600" spans="1:9" s="27" customFormat="1" ht="19.149999999999999" customHeight="1" x14ac:dyDescent="0.2">
      <c r="A1600" s="464"/>
      <c r="B1600" s="469">
        <f>IF(B28&lt;1,0)</f>
        <v>0</v>
      </c>
      <c r="C1600" s="1303"/>
      <c r="D1600" s="1304"/>
      <c r="E1600" s="1304"/>
      <c r="F1600" s="1304"/>
      <c r="G1600" s="1304"/>
      <c r="H1600" s="1305"/>
    </row>
    <row r="1601" spans="1:9" s="27" customFormat="1" ht="19.149999999999999" customHeight="1" x14ac:dyDescent="0.2">
      <c r="A1601" s="464"/>
      <c r="B1601" s="469">
        <f>IF(B28&lt;1,0)</f>
        <v>0</v>
      </c>
      <c r="C1601" s="1286"/>
      <c r="D1601" s="1287"/>
      <c r="E1601" s="1287"/>
      <c r="F1601" s="1287"/>
      <c r="G1601" s="1287"/>
      <c r="H1601" s="1288"/>
    </row>
    <row r="1602" spans="1:9" s="27" customFormat="1" ht="19.149999999999999" customHeight="1" x14ac:dyDescent="0.2">
      <c r="A1602" s="464"/>
      <c r="B1602" s="469">
        <f>IF(B28&lt;1,0)</f>
        <v>0</v>
      </c>
      <c r="C1602" s="1286"/>
      <c r="D1602" s="1287"/>
      <c r="E1602" s="1287"/>
      <c r="F1602" s="1287"/>
      <c r="G1602" s="1287"/>
      <c r="H1602" s="1288"/>
    </row>
    <row r="1603" spans="1:9" s="27" customFormat="1" ht="19.149999999999999" customHeight="1" thickBot="1" x14ac:dyDescent="0.25">
      <c r="A1603" s="464"/>
      <c r="B1603" s="469">
        <f>IF(B28&lt;1,0)</f>
        <v>0</v>
      </c>
      <c r="C1603" s="1289"/>
      <c r="D1603" s="1290"/>
      <c r="E1603" s="1290"/>
      <c r="F1603" s="1290"/>
      <c r="G1603" s="1290"/>
      <c r="H1603" s="1291"/>
    </row>
    <row r="1604" spans="1:9" s="27" customFormat="1" ht="19.149999999999999" customHeight="1" thickBot="1" x14ac:dyDescent="0.25">
      <c r="A1604" s="464"/>
      <c r="B1604" s="469">
        <f>IF(B28&lt;1,0)</f>
        <v>0</v>
      </c>
      <c r="C1604" s="1300"/>
      <c r="D1604" s="1301"/>
      <c r="E1604" s="1301"/>
      <c r="F1604" s="1301"/>
      <c r="G1604" s="1301"/>
      <c r="H1604" s="1302"/>
    </row>
    <row r="1605" spans="1:9" s="27" customFormat="1" ht="19.149999999999999" customHeight="1" thickBot="1" x14ac:dyDescent="0.25">
      <c r="A1605" s="464"/>
      <c r="B1605" s="469"/>
      <c r="C1605" s="1037"/>
      <c r="D1605" s="1298" t="s">
        <v>2842</v>
      </c>
      <c r="E1605" s="1298"/>
      <c r="F1605" s="1298"/>
      <c r="G1605" s="1298"/>
      <c r="H1605" s="1299"/>
    </row>
    <row r="1606" spans="1:9" s="27" customFormat="1" ht="19.149999999999999" customHeight="1" thickBot="1" x14ac:dyDescent="0.25">
      <c r="A1606" s="471"/>
      <c r="B1606" s="472">
        <f>IF(B29&lt;1,0)</f>
        <v>0</v>
      </c>
      <c r="C1606" s="820" t="s">
        <v>2675</v>
      </c>
      <c r="D1606" s="1292"/>
      <c r="E1606" s="1293"/>
      <c r="F1606" s="1293"/>
      <c r="G1606" s="1293"/>
      <c r="H1606" s="1294"/>
      <c r="I1606" s="470"/>
    </row>
    <row r="1607" spans="1:9" s="27" customFormat="1" ht="19.149999999999999" customHeight="1" x14ac:dyDescent="0.2">
      <c r="A1607" s="473"/>
      <c r="B1607" s="474">
        <f>IF(B29&lt;1,0)</f>
        <v>0</v>
      </c>
      <c r="C1607" s="475"/>
      <c r="D1607" s="1295"/>
      <c r="E1607" s="1296"/>
      <c r="F1607" s="1296"/>
      <c r="G1607" s="1296"/>
      <c r="H1607" s="1297"/>
      <c r="I1607" s="470"/>
    </row>
    <row r="1608" spans="1:9" s="27" customFormat="1" ht="19.149999999999999" customHeight="1" x14ac:dyDescent="0.2">
      <c r="A1608" s="476"/>
      <c r="B1608" s="477">
        <f>IF(B29&lt;1,0)</f>
        <v>0</v>
      </c>
      <c r="C1608" s="1275" t="s">
        <v>2676</v>
      </c>
      <c r="D1608" s="1277"/>
      <c r="E1608" s="1278"/>
      <c r="F1608" s="1278"/>
      <c r="G1608" s="1278"/>
      <c r="H1608" s="1279"/>
      <c r="I1608" s="470"/>
    </row>
    <row r="1609" spans="1:9" s="27" customFormat="1" ht="19.149999999999999" customHeight="1" x14ac:dyDescent="0.2">
      <c r="A1609" s="473"/>
      <c r="B1609" s="474">
        <f>IF(B29&lt;1,0)</f>
        <v>0</v>
      </c>
      <c r="C1609" s="1276"/>
      <c r="D1609" s="1280"/>
      <c r="E1609" s="1281"/>
      <c r="F1609" s="1281"/>
      <c r="G1609" s="1281"/>
      <c r="H1609" s="1282"/>
      <c r="I1609" s="470"/>
    </row>
    <row r="1610" spans="1:9" s="27" customFormat="1" ht="19.149999999999999" customHeight="1" x14ac:dyDescent="0.2">
      <c r="A1610" s="476"/>
      <c r="B1610" s="477">
        <f>IF(B29&lt;1,0)</f>
        <v>0</v>
      </c>
      <c r="C1610" s="478" t="s">
        <v>2677</v>
      </c>
      <c r="D1610" s="1266"/>
      <c r="E1610" s="1267"/>
      <c r="F1610" s="1267"/>
      <c r="G1610" s="1267"/>
      <c r="H1610" s="1268"/>
      <c r="I1610" s="470"/>
    </row>
    <row r="1611" spans="1:9" s="27" customFormat="1" ht="19.149999999999999" customHeight="1" x14ac:dyDescent="0.2">
      <c r="A1611" s="476"/>
      <c r="B1611" s="487">
        <f>IF(B29&lt;1,0)</f>
        <v>0</v>
      </c>
      <c r="C1611" s="478"/>
      <c r="D1611" s="1266"/>
      <c r="E1611" s="1267"/>
      <c r="F1611" s="1267"/>
      <c r="G1611" s="1267"/>
      <c r="H1611" s="1268"/>
      <c r="I1611" s="470"/>
    </row>
    <row r="1612" spans="1:9" s="27" customFormat="1" ht="19.149999999999999" customHeight="1" x14ac:dyDescent="0.2">
      <c r="A1612" s="479"/>
      <c r="B1612" s="477">
        <f>IF(B29&lt;1,0)</f>
        <v>0</v>
      </c>
      <c r="C1612" s="480"/>
      <c r="D1612" s="1283"/>
      <c r="E1612" s="1284"/>
      <c r="F1612" s="1284"/>
      <c r="G1612" s="1284"/>
      <c r="H1612" s="1285"/>
      <c r="I1612" s="470"/>
    </row>
    <row r="1613" spans="1:9" s="27" customFormat="1" ht="19.149999999999999" customHeight="1" x14ac:dyDescent="0.2">
      <c r="A1613" s="473"/>
      <c r="B1613" s="474">
        <f>IF(B29&lt;1,0)</f>
        <v>0</v>
      </c>
      <c r="C1613" s="481"/>
      <c r="D1613" s="482"/>
      <c r="E1613" s="483"/>
      <c r="F1613" s="484"/>
      <c r="G1613" s="484"/>
      <c r="H1613" s="485"/>
      <c r="I1613" s="470"/>
    </row>
    <row r="1614" spans="1:9" s="27" customFormat="1" ht="19.149999999999999" customHeight="1" x14ac:dyDescent="0.2">
      <c r="A1614" s="476"/>
      <c r="B1614" s="477">
        <f>IF(B29&lt;1,0)</f>
        <v>0</v>
      </c>
      <c r="C1614" s="486" t="s">
        <v>2678</v>
      </c>
      <c r="D1614" s="1266"/>
      <c r="E1614" s="1267"/>
      <c r="F1614" s="1267"/>
      <c r="G1614" s="1267"/>
      <c r="H1614" s="1268"/>
      <c r="I1614" s="470"/>
    </row>
    <row r="1615" spans="1:9" s="27" customFormat="1" ht="19.149999999999999" customHeight="1" x14ac:dyDescent="0.2">
      <c r="A1615" s="473"/>
      <c r="B1615" s="474">
        <f>IF(B29&lt;1,0)</f>
        <v>0</v>
      </c>
      <c r="C1615" s="486" t="s">
        <v>2679</v>
      </c>
      <c r="D1615" s="1266"/>
      <c r="E1615" s="1267"/>
      <c r="F1615" s="1267"/>
      <c r="G1615" s="1267"/>
      <c r="H1615" s="1268"/>
      <c r="I1615" s="470"/>
    </row>
    <row r="1616" spans="1:9" s="27" customFormat="1" ht="19.149999999999999" customHeight="1" x14ac:dyDescent="0.2">
      <c r="A1616" s="476"/>
      <c r="B1616" s="477">
        <f>IF(B29&lt;1,0)</f>
        <v>0</v>
      </c>
      <c r="C1616" s="478" t="s">
        <v>2680</v>
      </c>
      <c r="D1616" s="1266"/>
      <c r="E1616" s="1267"/>
      <c r="F1616" s="1267"/>
      <c r="G1616" s="1267"/>
      <c r="H1616" s="1268"/>
      <c r="I1616" s="470"/>
    </row>
    <row r="1617" spans="1:9" s="27" customFormat="1" ht="19.149999999999999" customHeight="1" x14ac:dyDescent="0.2">
      <c r="A1617" s="476"/>
      <c r="B1617" s="487">
        <f>IF(B29&lt;1,0)</f>
        <v>0</v>
      </c>
      <c r="C1617" s="478"/>
      <c r="D1617" s="1266"/>
      <c r="E1617" s="1267"/>
      <c r="F1617" s="1267"/>
      <c r="G1617" s="1267"/>
      <c r="H1617" s="1268"/>
      <c r="I1617" s="470"/>
    </row>
    <row r="1618" spans="1:9" s="27" customFormat="1" ht="19.149999999999999" customHeight="1" x14ac:dyDescent="0.2">
      <c r="A1618" s="473"/>
      <c r="B1618" s="474">
        <f>IF(B29&lt;1,0)</f>
        <v>0</v>
      </c>
      <c r="C1618" s="478"/>
      <c r="D1618" s="1266"/>
      <c r="E1618" s="1267"/>
      <c r="F1618" s="1267"/>
      <c r="G1618" s="1267"/>
      <c r="H1618" s="1268"/>
      <c r="I1618" s="470"/>
    </row>
    <row r="1619" spans="1:9" s="27" customFormat="1" ht="19.149999999999999" customHeight="1" x14ac:dyDescent="0.2">
      <c r="A1619" s="476"/>
      <c r="B1619" s="477">
        <f>IF(B29&lt;1,0)</f>
        <v>0</v>
      </c>
      <c r="C1619" s="478" t="s">
        <v>2681</v>
      </c>
      <c r="D1619" s="1266"/>
      <c r="E1619" s="1267"/>
      <c r="F1619" s="1267"/>
      <c r="G1619" s="1267"/>
      <c r="H1619" s="1268"/>
      <c r="I1619" s="470"/>
    </row>
    <row r="1620" spans="1:9" s="27" customFormat="1" ht="19.149999999999999" customHeight="1" x14ac:dyDescent="0.2">
      <c r="A1620" s="476"/>
      <c r="B1620" s="477">
        <f>IF(B29&lt;1,0)</f>
        <v>0</v>
      </c>
      <c r="C1620" s="814"/>
      <c r="D1620" s="1266"/>
      <c r="E1620" s="1267"/>
      <c r="F1620" s="1267"/>
      <c r="G1620" s="1267"/>
      <c r="H1620" s="1268"/>
      <c r="I1620" s="470"/>
    </row>
    <row r="1621" spans="1:9" s="27" customFormat="1" ht="19.149999999999999" customHeight="1" thickBot="1" x14ac:dyDescent="0.25">
      <c r="A1621" s="501"/>
      <c r="B1621" s="821">
        <f>IF(B29&lt;1,0)</f>
        <v>0</v>
      </c>
      <c r="C1621" s="819"/>
      <c r="D1621" s="1269"/>
      <c r="E1621" s="1270"/>
      <c r="F1621" s="1270"/>
      <c r="G1621" s="1270"/>
      <c r="H1621" s="1271"/>
      <c r="I1621" s="470"/>
    </row>
    <row r="1622" spans="1:9" s="27" customFormat="1" ht="19.149999999999999" customHeight="1" thickBot="1" x14ac:dyDescent="0.25">
      <c r="A1622" s="489"/>
      <c r="B1622" s="490">
        <f>IF(B26&lt;1,0)</f>
        <v>0</v>
      </c>
      <c r="C1622" s="897" t="s">
        <v>2682</v>
      </c>
      <c r="D1622" s="1272" t="s">
        <v>2683</v>
      </c>
      <c r="E1622" s="1273"/>
      <c r="F1622" s="1273"/>
      <c r="G1622" s="1273"/>
      <c r="H1622" s="1274"/>
      <c r="I1622" s="470"/>
    </row>
    <row r="1623" spans="1:9" s="27" customFormat="1" ht="19.149999999999999" customHeight="1" x14ac:dyDescent="0.2">
      <c r="A1623" s="491">
        <v>1</v>
      </c>
      <c r="B1623" s="492">
        <f>IF(B26&lt;1,0)</f>
        <v>0</v>
      </c>
      <c r="C1623" s="493"/>
      <c r="D1623" s="1223" t="s">
        <v>2684</v>
      </c>
      <c r="E1623" s="1224"/>
      <c r="F1623" s="1224"/>
      <c r="G1623" s="1224"/>
      <c r="H1623" s="1225"/>
      <c r="I1623" s="470"/>
    </row>
    <row r="1624" spans="1:9" s="27" customFormat="1" ht="19.149999999999999" customHeight="1" x14ac:dyDescent="0.2">
      <c r="A1624" s="494">
        <v>2</v>
      </c>
      <c r="B1624" s="495">
        <f>IF(B26&lt;1,0)</f>
        <v>0</v>
      </c>
      <c r="C1624" s="496"/>
      <c r="D1624" s="1226"/>
      <c r="E1624" s="1227"/>
      <c r="F1624" s="1227"/>
      <c r="G1624" s="1227"/>
      <c r="H1624" s="1228"/>
      <c r="I1624" s="470"/>
    </row>
    <row r="1625" spans="1:9" s="27" customFormat="1" ht="19.149999999999999" customHeight="1" x14ac:dyDescent="0.2">
      <c r="A1625" s="494">
        <v>3</v>
      </c>
      <c r="B1625" s="495">
        <f>IF(B26&lt;1,0)</f>
        <v>0</v>
      </c>
      <c r="C1625" s="496"/>
      <c r="D1625" s="1226"/>
      <c r="E1625" s="1227"/>
      <c r="F1625" s="1227"/>
      <c r="G1625" s="1227"/>
      <c r="H1625" s="1228"/>
      <c r="I1625" s="470"/>
    </row>
    <row r="1626" spans="1:9" s="27" customFormat="1" ht="19.149999999999999" customHeight="1" x14ac:dyDescent="0.2">
      <c r="A1626" s="494">
        <v>4</v>
      </c>
      <c r="B1626" s="495">
        <f>IF(B26&lt;1,0)</f>
        <v>0</v>
      </c>
      <c r="C1626" s="496"/>
      <c r="D1626" s="1226"/>
      <c r="E1626" s="1227"/>
      <c r="F1626" s="1227"/>
      <c r="G1626" s="1227"/>
      <c r="H1626" s="1228"/>
      <c r="I1626" s="470"/>
    </row>
    <row r="1627" spans="1:9" s="27" customFormat="1" ht="19.149999999999999" customHeight="1" x14ac:dyDescent="0.2">
      <c r="A1627" s="494">
        <v>5</v>
      </c>
      <c r="B1627" s="495">
        <f>IF(B26&lt;1,0)</f>
        <v>0</v>
      </c>
      <c r="C1627" s="496"/>
      <c r="D1627" s="1226"/>
      <c r="E1627" s="1227"/>
      <c r="F1627" s="1227"/>
      <c r="G1627" s="1227"/>
      <c r="H1627" s="1228"/>
      <c r="I1627" s="470"/>
    </row>
    <row r="1628" spans="1:9" s="27" customFormat="1" ht="19.149999999999999" customHeight="1" x14ac:dyDescent="0.2">
      <c r="A1628" s="494" t="s">
        <v>2685</v>
      </c>
      <c r="B1628" s="495">
        <f>IF(B26&lt;1,0)</f>
        <v>0</v>
      </c>
      <c r="C1628" s="496"/>
      <c r="D1628" s="1226"/>
      <c r="E1628" s="1227"/>
      <c r="F1628" s="1227"/>
      <c r="G1628" s="1227"/>
      <c r="H1628" s="1228"/>
      <c r="I1628" s="470"/>
    </row>
    <row r="1629" spans="1:9" s="27" customFormat="1" ht="19.149999999999999" customHeight="1" x14ac:dyDescent="0.2">
      <c r="A1629" s="479" t="s">
        <v>2686</v>
      </c>
      <c r="B1629" s="477">
        <f>IF(B26&lt;1,0)</f>
        <v>0</v>
      </c>
      <c r="C1629" s="496"/>
      <c r="D1629" s="1226"/>
      <c r="E1629" s="1227"/>
      <c r="F1629" s="1227"/>
      <c r="G1629" s="1227"/>
      <c r="H1629" s="1228"/>
      <c r="I1629" s="470"/>
    </row>
    <row r="1630" spans="1:9" s="27" customFormat="1" ht="19.149999999999999" customHeight="1" x14ac:dyDescent="0.2">
      <c r="A1630" s="497" t="s">
        <v>2687</v>
      </c>
      <c r="B1630" s="477">
        <f>IF(B26&lt;1,0)</f>
        <v>0</v>
      </c>
      <c r="C1630" s="496"/>
      <c r="D1630" s="1226"/>
      <c r="E1630" s="1227"/>
      <c r="F1630" s="1227"/>
      <c r="G1630" s="1227"/>
      <c r="H1630" s="1228"/>
      <c r="I1630" s="470"/>
    </row>
    <row r="1631" spans="1:9" s="27" customFormat="1" ht="19.149999999999999" customHeight="1" x14ac:dyDescent="0.2">
      <c r="A1631" s="497" t="s">
        <v>2688</v>
      </c>
      <c r="B1631" s="477">
        <f>IF(B26&lt;1,0)</f>
        <v>0</v>
      </c>
      <c r="C1631" s="496"/>
      <c r="D1631" s="1226"/>
      <c r="E1631" s="1227"/>
      <c r="F1631" s="1227"/>
      <c r="G1631" s="1227"/>
      <c r="H1631" s="1228"/>
      <c r="I1631" s="470"/>
    </row>
    <row r="1632" spans="1:9" s="27" customFormat="1" ht="19.149999999999999" customHeight="1" x14ac:dyDescent="0.2">
      <c r="A1632" s="497">
        <v>8</v>
      </c>
      <c r="B1632" s="477">
        <f>IF(B26&lt;1,0)</f>
        <v>0</v>
      </c>
      <c r="C1632" s="496"/>
      <c r="D1632" s="1226"/>
      <c r="E1632" s="1227"/>
      <c r="F1632" s="1227"/>
      <c r="G1632" s="1227"/>
      <c r="H1632" s="1228"/>
      <c r="I1632" s="470"/>
    </row>
    <row r="1633" spans="1:9" s="27" customFormat="1" ht="19.149999999999999" customHeight="1" x14ac:dyDescent="0.2">
      <c r="A1633" s="497">
        <v>9</v>
      </c>
      <c r="B1633" s="477">
        <f>IF(B26&lt;1,0)</f>
        <v>0</v>
      </c>
      <c r="C1633" s="496"/>
      <c r="D1633" s="1226"/>
      <c r="E1633" s="1227"/>
      <c r="F1633" s="1227"/>
      <c r="G1633" s="1227"/>
      <c r="H1633" s="1228"/>
      <c r="I1633" s="470"/>
    </row>
    <row r="1634" spans="1:9" s="27" customFormat="1" ht="19.149999999999999" customHeight="1" x14ac:dyDescent="0.2">
      <c r="A1634" s="497">
        <v>10</v>
      </c>
      <c r="B1634" s="477">
        <f>IF(B26&lt;1,0)</f>
        <v>0</v>
      </c>
      <c r="C1634" s="496"/>
      <c r="D1634" s="1226"/>
      <c r="E1634" s="1227"/>
      <c r="F1634" s="1227"/>
      <c r="G1634" s="1227"/>
      <c r="H1634" s="1228"/>
      <c r="I1634" s="470"/>
    </row>
    <row r="1635" spans="1:9" s="27" customFormat="1" ht="19.149999999999999" customHeight="1" x14ac:dyDescent="0.2">
      <c r="A1635" s="498">
        <v>11</v>
      </c>
      <c r="B1635" s="477">
        <f>IF(B26&lt;1,0)</f>
        <v>0</v>
      </c>
      <c r="C1635" s="496"/>
      <c r="D1635" s="1226"/>
      <c r="E1635" s="1227"/>
      <c r="F1635" s="1227"/>
      <c r="G1635" s="1227"/>
      <c r="H1635" s="1228"/>
      <c r="I1635" s="470"/>
    </row>
    <row r="1636" spans="1:9" s="27" customFormat="1" ht="19.149999999999999" customHeight="1" thickBot="1" x14ac:dyDescent="0.25">
      <c r="A1636" s="499"/>
      <c r="B1636" s="474">
        <f>IF(B26&lt;1,0)</f>
        <v>0</v>
      </c>
      <c r="C1636" s="1134"/>
      <c r="D1636" s="1229"/>
      <c r="E1636" s="1230"/>
      <c r="F1636" s="1230"/>
      <c r="G1636" s="1230"/>
      <c r="H1636" s="1231"/>
      <c r="I1636" s="470"/>
    </row>
    <row r="1637" spans="1:9" s="27" customFormat="1" ht="19.149999999999999" customHeight="1" thickBot="1" x14ac:dyDescent="0.25">
      <c r="A1637" s="501"/>
      <c r="B1637" s="502">
        <f>IF(B26&lt;1,0)</f>
        <v>0</v>
      </c>
      <c r="C1637" s="503"/>
      <c r="D1637" s="1248" t="s">
        <v>2689</v>
      </c>
      <c r="E1637" s="1249"/>
      <c r="F1637" s="1249"/>
      <c r="G1637" s="1249"/>
      <c r="H1637" s="1250"/>
      <c r="I1637" s="470"/>
    </row>
    <row r="1638" spans="1:9" s="27" customFormat="1" ht="19.149999999999999" customHeight="1" x14ac:dyDescent="0.2">
      <c r="B1638" s="822">
        <f>IF(B27&lt;1,0)</f>
        <v>0</v>
      </c>
      <c r="C1638" s="504" t="s">
        <v>2690</v>
      </c>
      <c r="D1638" s="1251" t="s">
        <v>2691</v>
      </c>
      <c r="E1638" s="1252"/>
      <c r="F1638" s="1252"/>
      <c r="G1638" s="1252"/>
      <c r="H1638" s="1253"/>
      <c r="I1638" s="470"/>
    </row>
    <row r="1639" spans="1:9" s="27" customFormat="1" ht="19.149999999999999" customHeight="1" thickBot="1" x14ac:dyDescent="0.25">
      <c r="B1639" s="822">
        <f>IF(B27&lt;1,0)</f>
        <v>0</v>
      </c>
      <c r="C1639" s="505" t="s">
        <v>2692</v>
      </c>
      <c r="D1639" s="1254"/>
      <c r="E1639" s="1255"/>
      <c r="F1639" s="1255"/>
      <c r="G1639" s="1255"/>
      <c r="H1639" s="1256"/>
      <c r="I1639" s="470"/>
    </row>
    <row r="1640" spans="1:9" s="27" customFormat="1" ht="19.149999999999999" customHeight="1" x14ac:dyDescent="0.2">
      <c r="A1640" s="491" t="s">
        <v>2693</v>
      </c>
      <c r="B1640" s="823">
        <f>IF(B27&lt;1,0)</f>
        <v>0</v>
      </c>
      <c r="C1640" s="493"/>
      <c r="D1640" s="1257"/>
      <c r="E1640" s="1258"/>
      <c r="F1640" s="1258"/>
      <c r="G1640" s="1258"/>
      <c r="H1640" s="1259"/>
      <c r="I1640" s="470"/>
    </row>
    <row r="1641" spans="1:9" s="27" customFormat="1" ht="19.149999999999999" customHeight="1" x14ac:dyDescent="0.2">
      <c r="A1641" s="494" t="s">
        <v>2694</v>
      </c>
      <c r="B1641" s="513">
        <f>IF(B27&lt;1,0)</f>
        <v>0</v>
      </c>
      <c r="C1641" s="496"/>
      <c r="D1641" s="1260"/>
      <c r="E1641" s="1261"/>
      <c r="F1641" s="1261"/>
      <c r="G1641" s="1261"/>
      <c r="H1641" s="1262"/>
      <c r="I1641" s="470"/>
    </row>
    <row r="1642" spans="1:9" s="27" customFormat="1" ht="19.149999999999999" customHeight="1" x14ac:dyDescent="0.2">
      <c r="A1642" s="494" t="s">
        <v>2695</v>
      </c>
      <c r="B1642" s="513">
        <f>IF(B27&lt;1,0)</f>
        <v>0</v>
      </c>
      <c r="C1642" s="496"/>
      <c r="D1642" s="1260"/>
      <c r="E1642" s="1261"/>
      <c r="F1642" s="1261"/>
      <c r="G1642" s="1261"/>
      <c r="H1642" s="1262"/>
      <c r="I1642" s="470"/>
    </row>
    <row r="1643" spans="1:9" s="27" customFormat="1" ht="19.149999999999999" customHeight="1" x14ac:dyDescent="0.2">
      <c r="A1643" s="506" t="s">
        <v>2696</v>
      </c>
      <c r="B1643" s="507">
        <f>IF(B27&lt;1,0)</f>
        <v>0</v>
      </c>
      <c r="C1643" s="1054"/>
      <c r="D1643" s="1260"/>
      <c r="E1643" s="1261"/>
      <c r="F1643" s="1261"/>
      <c r="G1643" s="1261"/>
      <c r="H1643" s="1262"/>
    </row>
    <row r="1644" spans="1:9" s="27" customFormat="1" ht="19.149999999999999" customHeight="1" x14ac:dyDescent="0.2">
      <c r="A1644" s="494" t="s">
        <v>2697</v>
      </c>
      <c r="B1644" s="507">
        <f>IF(B27&lt;1,0)</f>
        <v>0</v>
      </c>
      <c r="C1644" s="496"/>
      <c r="D1644" s="1260"/>
      <c r="E1644" s="1261"/>
      <c r="F1644" s="1261"/>
      <c r="G1644" s="1261"/>
      <c r="H1644" s="1262"/>
      <c r="I1644" s="470"/>
    </row>
    <row r="1645" spans="1:9" s="27" customFormat="1" ht="19.149999999999999" customHeight="1" x14ac:dyDescent="0.2">
      <c r="A1645" s="508" t="s">
        <v>2698</v>
      </c>
      <c r="B1645" s="507">
        <f>IF(B27&lt;1,0)</f>
        <v>0</v>
      </c>
      <c r="C1645" s="496"/>
      <c r="D1645" s="1260"/>
      <c r="E1645" s="1261"/>
      <c r="F1645" s="1261"/>
      <c r="G1645" s="1261"/>
      <c r="H1645" s="1262"/>
      <c r="I1645" s="470"/>
    </row>
    <row r="1646" spans="1:9" s="27" customFormat="1" ht="19.149999999999999" customHeight="1" x14ac:dyDescent="0.2">
      <c r="A1646" s="494" t="s">
        <v>2699</v>
      </c>
      <c r="B1646" s="507">
        <f>IF(B27&lt;1,0)</f>
        <v>0</v>
      </c>
      <c r="C1646" s="496"/>
      <c r="D1646" s="1260"/>
      <c r="E1646" s="1261"/>
      <c r="F1646" s="1261"/>
      <c r="G1646" s="1261"/>
      <c r="H1646" s="1262"/>
      <c r="I1646" s="470"/>
    </row>
    <row r="1647" spans="1:9" s="27" customFormat="1" ht="19.149999999999999" customHeight="1" x14ac:dyDescent="0.2">
      <c r="A1647" s="494" t="s">
        <v>2700</v>
      </c>
      <c r="B1647" s="507">
        <f>IF(B27&lt;1,0)</f>
        <v>0</v>
      </c>
      <c r="C1647" s="496"/>
      <c r="D1647" s="1260"/>
      <c r="E1647" s="1261"/>
      <c r="F1647" s="1261"/>
      <c r="G1647" s="1261"/>
      <c r="H1647" s="1262"/>
      <c r="I1647" s="470"/>
    </row>
    <row r="1648" spans="1:9" s="27" customFormat="1" ht="19.149999999999999" customHeight="1" x14ac:dyDescent="0.2">
      <c r="A1648" s="494" t="s">
        <v>2701</v>
      </c>
      <c r="B1648" s="507">
        <f>IF(B27&lt;1,0)</f>
        <v>0</v>
      </c>
      <c r="C1648" s="496"/>
      <c r="D1648" s="1260"/>
      <c r="E1648" s="1261"/>
      <c r="F1648" s="1261"/>
      <c r="G1648" s="1261"/>
      <c r="H1648" s="1262"/>
      <c r="I1648" s="470"/>
    </row>
    <row r="1649" spans="1:9" s="27" customFormat="1" ht="19.149999999999999" customHeight="1" x14ac:dyDescent="0.2">
      <c r="A1649" s="508" t="s">
        <v>2702</v>
      </c>
      <c r="B1649" s="507">
        <f>IF(B27&lt;1,0)</f>
        <v>0</v>
      </c>
      <c r="C1649" s="496"/>
      <c r="D1649" s="1260"/>
      <c r="E1649" s="1261"/>
      <c r="F1649" s="1261"/>
      <c r="G1649" s="1261"/>
      <c r="H1649" s="1262"/>
      <c r="I1649" s="470"/>
    </row>
    <row r="1650" spans="1:9" s="27" customFormat="1" ht="19.149999999999999" customHeight="1" x14ac:dyDescent="0.2">
      <c r="A1650" s="494"/>
      <c r="B1650" s="507">
        <f>IF(B27&lt;1,0)</f>
        <v>0</v>
      </c>
      <c r="C1650" s="1132"/>
      <c r="D1650" s="1260"/>
      <c r="E1650" s="1261"/>
      <c r="F1650" s="1261"/>
      <c r="G1650" s="1261"/>
      <c r="H1650" s="1262"/>
      <c r="I1650" s="470"/>
    </row>
    <row r="1651" spans="1:9" s="27" customFormat="1" ht="19.149999999999999" customHeight="1" x14ac:dyDescent="0.2">
      <c r="A1651" s="494"/>
      <c r="B1651" s="507">
        <f>IF(B27&lt;1,0)</f>
        <v>0</v>
      </c>
      <c r="C1651" s="1132"/>
      <c r="D1651" s="1260"/>
      <c r="E1651" s="1261"/>
      <c r="F1651" s="1261"/>
      <c r="G1651" s="1261"/>
      <c r="H1651" s="1262"/>
      <c r="I1651" s="470"/>
    </row>
    <row r="1652" spans="1:9" s="27" customFormat="1" ht="19.149999999999999" customHeight="1" x14ac:dyDescent="0.2">
      <c r="A1652" s="494"/>
      <c r="B1652" s="507">
        <f>IF(B27&lt;1,0)</f>
        <v>0</v>
      </c>
      <c r="C1652" s="1132"/>
      <c r="D1652" s="1260"/>
      <c r="E1652" s="1261"/>
      <c r="F1652" s="1261"/>
      <c r="G1652" s="1261"/>
      <c r="H1652" s="1262"/>
      <c r="I1652" s="470"/>
    </row>
    <row r="1653" spans="1:9" s="27" customFormat="1" ht="19.149999999999999" customHeight="1" thickBot="1" x14ac:dyDescent="0.25">
      <c r="A1653" s="824"/>
      <c r="B1653" s="825">
        <f>IF(B27&lt;1,0)</f>
        <v>0</v>
      </c>
      <c r="C1653" s="1132"/>
      <c r="D1653" s="1260"/>
      <c r="E1653" s="1261"/>
      <c r="F1653" s="1261"/>
      <c r="G1653" s="1261"/>
      <c r="H1653" s="1262"/>
      <c r="I1653" s="470"/>
    </row>
    <row r="1654" spans="1:9" s="27" customFormat="1" ht="19.149999999999999" customHeight="1" thickBot="1" x14ac:dyDescent="0.25">
      <c r="A1654" s="509"/>
      <c r="B1654" s="521">
        <f>IF(B30&lt;1,0)</f>
        <v>0</v>
      </c>
      <c r="C1654" s="1133"/>
      <c r="D1654" s="1263" t="s">
        <v>2703</v>
      </c>
      <c r="E1654" s="1264"/>
      <c r="F1654" s="1264"/>
      <c r="G1654" s="1264"/>
      <c r="H1654" s="1265"/>
    </row>
    <row r="1655" spans="1:9" s="27" customFormat="1" ht="19.149999999999999" customHeight="1" thickBot="1" x14ac:dyDescent="0.25">
      <c r="A1655" s="511"/>
      <c r="B1655" s="826">
        <f>IF(B30&lt;1,0)</f>
        <v>0</v>
      </c>
      <c r="C1655" s="1136" t="s">
        <v>2704</v>
      </c>
      <c r="D1655" s="1257"/>
      <c r="E1655" s="1258"/>
      <c r="F1655" s="1258"/>
      <c r="G1655" s="1258"/>
      <c r="H1655" s="1259"/>
    </row>
    <row r="1656" spans="1:9" s="27" customFormat="1" ht="19.149999999999999" customHeight="1" x14ac:dyDescent="0.2">
      <c r="A1656" s="813" t="s">
        <v>2705</v>
      </c>
      <c r="B1656" s="507">
        <f>IF(B30&lt;1,0)</f>
        <v>0</v>
      </c>
      <c r="C1656" s="1135"/>
      <c r="D1656" s="1260"/>
      <c r="E1656" s="1261"/>
      <c r="F1656" s="1261"/>
      <c r="G1656" s="1261"/>
      <c r="H1656" s="1262"/>
    </row>
    <row r="1657" spans="1:9" s="27" customFormat="1" ht="19.149999999999999" customHeight="1" x14ac:dyDescent="0.2">
      <c r="A1657" s="512" t="s">
        <v>2706</v>
      </c>
      <c r="B1657" s="507">
        <f>IF(B30&lt;1,0)</f>
        <v>0</v>
      </c>
      <c r="C1657" s="514"/>
      <c r="D1657" s="1260"/>
      <c r="E1657" s="1261"/>
      <c r="F1657" s="1261"/>
      <c r="G1657" s="1261"/>
      <c r="H1657" s="1262"/>
    </row>
    <row r="1658" spans="1:9" s="27" customFormat="1" ht="19.149999999999999" customHeight="1" x14ac:dyDescent="0.2">
      <c r="A1658" s="512" t="s">
        <v>2707</v>
      </c>
      <c r="B1658" s="507">
        <f>IF(B30&lt;1,0)</f>
        <v>0</v>
      </c>
      <c r="C1658" s="514"/>
      <c r="D1658" s="1260"/>
      <c r="E1658" s="1261"/>
      <c r="F1658" s="1261"/>
      <c r="G1658" s="1261"/>
      <c r="H1658" s="1262"/>
    </row>
    <row r="1659" spans="1:9" s="27" customFormat="1" ht="19.149999999999999" customHeight="1" x14ac:dyDescent="0.2">
      <c r="A1659" s="515" t="s">
        <v>2708</v>
      </c>
      <c r="B1659" s="507">
        <f>IF(B30&lt;1,0)</f>
        <v>0</v>
      </c>
      <c r="C1659" s="516"/>
      <c r="D1659" s="1260"/>
      <c r="E1659" s="1261"/>
      <c r="F1659" s="1261"/>
      <c r="G1659" s="1261"/>
      <c r="H1659" s="1262"/>
    </row>
    <row r="1660" spans="1:9" s="27" customFormat="1" ht="19.149999999999999" customHeight="1" x14ac:dyDescent="0.2">
      <c r="A1660" s="517" t="s">
        <v>2709</v>
      </c>
      <c r="B1660" s="507">
        <f>IF(B30&lt;1,0)</f>
        <v>0</v>
      </c>
      <c r="C1660" s="514"/>
      <c r="D1660" s="1260"/>
      <c r="E1660" s="1261"/>
      <c r="F1660" s="1261"/>
      <c r="G1660" s="1261"/>
      <c r="H1660" s="1262"/>
    </row>
    <row r="1661" spans="1:9" s="27" customFormat="1" ht="19.149999999999999" customHeight="1" x14ac:dyDescent="0.2">
      <c r="A1661" s="518"/>
      <c r="B1661" s="507">
        <f>IF(B30&lt;1,0)</f>
        <v>0</v>
      </c>
      <c r="C1661" s="1130"/>
      <c r="D1661" s="1260"/>
      <c r="E1661" s="1261"/>
      <c r="F1661" s="1261"/>
      <c r="G1661" s="1261"/>
      <c r="H1661" s="1262"/>
    </row>
    <row r="1662" spans="1:9" s="27" customFormat="1" ht="19.149999999999999" customHeight="1" x14ac:dyDescent="0.2">
      <c r="A1662" s="517"/>
      <c r="B1662" s="507">
        <f>IF(B30&lt;1,0)</f>
        <v>0</v>
      </c>
      <c r="C1662" s="1131"/>
      <c r="D1662" s="1260"/>
      <c r="E1662" s="1261"/>
      <c r="F1662" s="1261"/>
      <c r="G1662" s="1261"/>
      <c r="H1662" s="1262"/>
    </row>
    <row r="1663" spans="1:9" s="27" customFormat="1" ht="19.149999999999999" customHeight="1" x14ac:dyDescent="0.2">
      <c r="A1663" s="518"/>
      <c r="B1663" s="507">
        <f>IF(B30&lt;1,0)</f>
        <v>0</v>
      </c>
      <c r="C1663" s="1130"/>
      <c r="D1663" s="1260"/>
      <c r="E1663" s="1261"/>
      <c r="F1663" s="1261"/>
      <c r="G1663" s="1261"/>
      <c r="H1663" s="1262"/>
    </row>
    <row r="1664" spans="1:9" s="27" customFormat="1" ht="19.149999999999999" customHeight="1" x14ac:dyDescent="0.2">
      <c r="A1664" s="517"/>
      <c r="B1664" s="507">
        <f>IF(B30&lt;1,0)</f>
        <v>0</v>
      </c>
      <c r="C1664" s="1131"/>
      <c r="D1664" s="1260"/>
      <c r="E1664" s="1261"/>
      <c r="F1664" s="1261"/>
      <c r="G1664" s="1261"/>
      <c r="H1664" s="1262"/>
    </row>
    <row r="1665" spans="1:9" s="27" customFormat="1" ht="19.149999999999999" customHeight="1" x14ac:dyDescent="0.2">
      <c r="A1665" s="517"/>
      <c r="B1665" s="507">
        <f>IF(B30&lt;1,0)</f>
        <v>0</v>
      </c>
      <c r="C1665" s="1131"/>
      <c r="D1665" s="1260"/>
      <c r="E1665" s="1261"/>
      <c r="F1665" s="1261"/>
      <c r="G1665" s="1261"/>
      <c r="H1665" s="1262"/>
    </row>
    <row r="1666" spans="1:9" s="27" customFormat="1" ht="19.149999999999999" customHeight="1" x14ac:dyDescent="0.2">
      <c r="A1666" s="517"/>
      <c r="B1666" s="507">
        <f>IF(B30&lt;1,0)</f>
        <v>0</v>
      </c>
      <c r="C1666" s="1131"/>
      <c r="D1666" s="1260"/>
      <c r="E1666" s="1261"/>
      <c r="F1666" s="1261"/>
      <c r="G1666" s="1261"/>
      <c r="H1666" s="1262"/>
    </row>
    <row r="1667" spans="1:9" s="27" customFormat="1" ht="19.149999999999999" customHeight="1" thickBot="1" x14ac:dyDescent="0.25">
      <c r="A1667" s="517"/>
      <c r="B1667" s="507">
        <f>IF(B30&lt;1,0)</f>
        <v>0</v>
      </c>
      <c r="C1667" s="1131"/>
      <c r="D1667" s="1260"/>
      <c r="E1667" s="1261"/>
      <c r="F1667" s="1261"/>
      <c r="G1667" s="1261"/>
      <c r="H1667" s="1262"/>
    </row>
    <row r="1668" spans="1:9" s="27" customFormat="1" ht="19.149999999999999" customHeight="1" x14ac:dyDescent="0.2">
      <c r="A1668" s="473"/>
      <c r="B1668" s="507">
        <f>IF(B30&lt;1,0)</f>
        <v>0</v>
      </c>
      <c r="C1668" s="519"/>
      <c r="D1668" s="1232" t="s">
        <v>2710</v>
      </c>
      <c r="E1668" s="1233"/>
      <c r="F1668" s="1233"/>
      <c r="G1668" s="1233"/>
      <c r="H1668" s="1234"/>
      <c r="I1668" s="520"/>
    </row>
    <row r="1669" spans="1:9" s="27" customFormat="1" ht="19.149999999999999" customHeight="1" thickBot="1" x14ac:dyDescent="0.25">
      <c r="A1669" s="501"/>
      <c r="B1669" s="521">
        <f>IF(B30&lt;1,0)</f>
        <v>0</v>
      </c>
      <c r="C1669" s="522"/>
      <c r="D1669" s="1235" t="s">
        <v>2711</v>
      </c>
      <c r="E1669" s="1236"/>
      <c r="F1669" s="1236"/>
      <c r="G1669" s="1236"/>
      <c r="H1669" s="1237"/>
      <c r="I1669" s="520"/>
    </row>
    <row r="1670" spans="1:9" s="27" customFormat="1" ht="16.149999999999999" customHeight="1" thickBot="1" x14ac:dyDescent="0.25">
      <c r="A1670" s="526" t="s">
        <v>287</v>
      </c>
      <c r="B1670" s="527">
        <f>IF(A110&lt;1,0)</f>
        <v>0</v>
      </c>
      <c r="C1670" s="938" t="s">
        <v>2712</v>
      </c>
      <c r="D1670" s="1238"/>
      <c r="E1670" s="1239"/>
      <c r="F1670" s="1239"/>
      <c r="G1670" s="1239"/>
      <c r="H1670" s="1240"/>
      <c r="I1670" s="528"/>
    </row>
    <row r="1671" spans="1:9" s="27" customFormat="1" ht="16.149999999999999" customHeight="1" x14ac:dyDescent="0.2">
      <c r="A1671" s="529" t="s">
        <v>2693</v>
      </c>
      <c r="B1671" s="530">
        <f>IF(A110&lt;1,0)</f>
        <v>0</v>
      </c>
      <c r="C1671" s="531"/>
      <c r="D1671" s="1241"/>
      <c r="E1671" s="1242"/>
      <c r="F1671" s="1242"/>
      <c r="G1671" s="1242"/>
      <c r="H1671" s="1243"/>
      <c r="I1671" s="528"/>
    </row>
    <row r="1672" spans="1:9" s="27" customFormat="1" ht="16.149999999999999" customHeight="1" x14ac:dyDescent="0.2">
      <c r="A1672" s="532" t="s">
        <v>2713</v>
      </c>
      <c r="B1672" s="533">
        <f>IF(A110&lt;1,0)</f>
        <v>0</v>
      </c>
      <c r="C1672" s="534"/>
      <c r="D1672" s="1241"/>
      <c r="E1672" s="1242"/>
      <c r="F1672" s="1242"/>
      <c r="G1672" s="1242"/>
      <c r="H1672" s="1243"/>
      <c r="I1672" s="528"/>
    </row>
    <row r="1673" spans="1:9" s="27" customFormat="1" ht="16.149999999999999" customHeight="1" x14ac:dyDescent="0.2">
      <c r="A1673" s="529" t="s">
        <v>2696</v>
      </c>
      <c r="B1673" s="530">
        <f>IF(A110&lt;1,0)</f>
        <v>0</v>
      </c>
      <c r="C1673" s="534"/>
      <c r="D1673" s="1241"/>
      <c r="E1673" s="1242"/>
      <c r="F1673" s="1242"/>
      <c r="G1673" s="1242"/>
      <c r="H1673" s="1243"/>
      <c r="I1673" s="528"/>
    </row>
    <row r="1674" spans="1:9" s="27" customFormat="1" ht="16.149999999999999" customHeight="1" x14ac:dyDescent="0.2">
      <c r="A1674" s="532" t="s">
        <v>2697</v>
      </c>
      <c r="B1674" s="533">
        <f>IF(A110&lt;1,0)</f>
        <v>0</v>
      </c>
      <c r="C1674" s="534"/>
      <c r="D1674" s="1241"/>
      <c r="E1674" s="1242"/>
      <c r="F1674" s="1242"/>
      <c r="G1674" s="1242"/>
      <c r="H1674" s="1243"/>
      <c r="I1674" s="528"/>
    </row>
    <row r="1675" spans="1:9" s="27" customFormat="1" ht="16.149999999999999" customHeight="1" x14ac:dyDescent="0.2">
      <c r="A1675" s="529" t="s">
        <v>2698</v>
      </c>
      <c r="B1675" s="530">
        <f>IF(A110&lt;1,0)</f>
        <v>0</v>
      </c>
      <c r="C1675" s="534"/>
      <c r="D1675" s="1241"/>
      <c r="E1675" s="1242"/>
      <c r="F1675" s="1242"/>
      <c r="G1675" s="1242"/>
      <c r="H1675" s="1243"/>
      <c r="I1675" s="528"/>
    </row>
    <row r="1676" spans="1:9" s="27" customFormat="1" ht="16.149999999999999" customHeight="1" x14ac:dyDescent="0.2">
      <c r="A1676" s="532" t="s">
        <v>2699</v>
      </c>
      <c r="B1676" s="533">
        <f>IF(A110&lt;1,0)</f>
        <v>0</v>
      </c>
      <c r="C1676" s="534"/>
      <c r="D1676" s="1241"/>
      <c r="E1676" s="1242"/>
      <c r="F1676" s="1242"/>
      <c r="G1676" s="1242"/>
      <c r="H1676" s="1243"/>
      <c r="I1676" s="528"/>
    </row>
    <row r="1677" spans="1:9" s="27" customFormat="1" ht="16.149999999999999" customHeight="1" x14ac:dyDescent="0.2">
      <c r="A1677" s="529" t="s">
        <v>2700</v>
      </c>
      <c r="B1677" s="530">
        <f>IF(A110&lt;1,0)</f>
        <v>0</v>
      </c>
      <c r="C1677" s="534"/>
      <c r="D1677" s="1241"/>
      <c r="E1677" s="1242"/>
      <c r="F1677" s="1242"/>
      <c r="G1677" s="1242"/>
      <c r="H1677" s="1243"/>
      <c r="I1677" s="528"/>
    </row>
    <row r="1678" spans="1:9" s="27" customFormat="1" ht="16.149999999999999" customHeight="1" x14ac:dyDescent="0.2">
      <c r="A1678" s="532" t="s">
        <v>2701</v>
      </c>
      <c r="B1678" s="533">
        <f>IF(A110&lt;1,0)</f>
        <v>0</v>
      </c>
      <c r="C1678" s="534"/>
      <c r="D1678" s="1241"/>
      <c r="E1678" s="1242"/>
      <c r="F1678" s="1242"/>
      <c r="G1678" s="1242"/>
      <c r="H1678" s="1243"/>
      <c r="I1678" s="528"/>
    </row>
    <row r="1679" spans="1:9" s="27" customFormat="1" ht="16.149999999999999" customHeight="1" x14ac:dyDescent="0.2">
      <c r="A1679" s="532" t="s">
        <v>2702</v>
      </c>
      <c r="B1679" s="533">
        <f>IF(A110&lt;1,0)</f>
        <v>0</v>
      </c>
      <c r="C1679" s="534"/>
      <c r="D1679" s="1241"/>
      <c r="E1679" s="1242"/>
      <c r="F1679" s="1242"/>
      <c r="G1679" s="1242"/>
      <c r="H1679" s="1243"/>
      <c r="I1679" s="528"/>
    </row>
    <row r="1680" spans="1:9" s="27" customFormat="1" ht="16.149999999999999" customHeight="1" x14ac:dyDescent="0.2">
      <c r="A1680" s="529" t="s">
        <v>2714</v>
      </c>
      <c r="B1680" s="530">
        <f>IF(A110&lt;1,0)</f>
        <v>0</v>
      </c>
      <c r="C1680" s="534"/>
      <c r="D1680" s="1241"/>
      <c r="E1680" s="1242"/>
      <c r="F1680" s="1242"/>
      <c r="G1680" s="1242"/>
      <c r="H1680" s="1243"/>
      <c r="I1680" s="528"/>
    </row>
    <row r="1681" spans="1:9" s="27" customFormat="1" ht="16.149999999999999" customHeight="1" x14ac:dyDescent="0.2">
      <c r="A1681" s="532" t="s">
        <v>2715</v>
      </c>
      <c r="B1681" s="533">
        <f>IF(A110&lt;1,0)</f>
        <v>0</v>
      </c>
      <c r="C1681" s="534"/>
      <c r="D1681" s="1241"/>
      <c r="E1681" s="1242"/>
      <c r="F1681" s="1242"/>
      <c r="G1681" s="1242"/>
      <c r="H1681" s="1243"/>
      <c r="I1681" s="528"/>
    </row>
    <row r="1682" spans="1:9" s="27" customFormat="1" ht="16.149999999999999" customHeight="1" thickBot="1" x14ac:dyDescent="0.25">
      <c r="A1682" s="535" t="s">
        <v>2716</v>
      </c>
      <c r="B1682" s="536">
        <f>IF(A110&lt;1,0)</f>
        <v>0</v>
      </c>
      <c r="C1682" s="510"/>
      <c r="D1682" s="1241"/>
      <c r="E1682" s="1242"/>
      <c r="F1682" s="1242"/>
      <c r="G1682" s="1242"/>
      <c r="H1682" s="1243"/>
      <c r="I1682" s="528"/>
    </row>
    <row r="1683" spans="1:9" s="27" customFormat="1" ht="16.149999999999999" customHeight="1" thickBot="1" x14ac:dyDescent="0.25">
      <c r="A1683" s="537"/>
      <c r="B1683" s="538">
        <f>IF(A110&lt;1,0)</f>
        <v>0</v>
      </c>
      <c r="C1683" s="539" t="s">
        <v>2717</v>
      </c>
      <c r="D1683" s="1241"/>
      <c r="E1683" s="1242"/>
      <c r="F1683" s="1242"/>
      <c r="G1683" s="1242"/>
      <c r="H1683" s="1243"/>
      <c r="I1683" s="528"/>
    </row>
    <row r="1684" spans="1:9" s="27" customFormat="1" ht="16.149999999999999" customHeight="1" x14ac:dyDescent="0.2">
      <c r="A1684" s="540" t="s">
        <v>2718</v>
      </c>
      <c r="B1684" s="530">
        <f>IF(A110&lt;1,0)</f>
        <v>0</v>
      </c>
      <c r="C1684" s="541"/>
      <c r="D1684" s="1241"/>
      <c r="E1684" s="1242"/>
      <c r="F1684" s="1242"/>
      <c r="G1684" s="1242"/>
      <c r="H1684" s="1243"/>
      <c r="I1684" s="528"/>
    </row>
    <row r="1685" spans="1:9" s="27" customFormat="1" ht="16.149999999999999" customHeight="1" x14ac:dyDescent="0.2">
      <c r="A1685" s="704" t="s">
        <v>2719</v>
      </c>
      <c r="B1685" s="559">
        <f>IF(A110&lt;1,0)</f>
        <v>0</v>
      </c>
      <c r="C1685" s="705"/>
      <c r="D1685" s="1241"/>
      <c r="E1685" s="1242"/>
      <c r="F1685" s="1242"/>
      <c r="G1685" s="1242"/>
      <c r="H1685" s="1243"/>
      <c r="I1685" s="528"/>
    </row>
    <row r="1686" spans="1:9" s="27" customFormat="1" ht="16.149999999999999" customHeight="1" x14ac:dyDescent="0.2">
      <c r="A1686" s="540"/>
      <c r="B1686" s="530">
        <f>IF(A110&lt;1,0)</f>
        <v>0</v>
      </c>
      <c r="C1686" s="1128"/>
      <c r="D1686" s="1241"/>
      <c r="E1686" s="1242"/>
      <c r="F1686" s="1242"/>
      <c r="G1686" s="1242"/>
      <c r="H1686" s="1243"/>
      <c r="I1686" s="528"/>
    </row>
    <row r="1687" spans="1:9" s="27" customFormat="1" ht="16.149999999999999" customHeight="1" x14ac:dyDescent="0.2">
      <c r="A1687" s="704"/>
      <c r="B1687" s="559">
        <f>IF(A110&lt;1,0)</f>
        <v>0</v>
      </c>
      <c r="C1687" s="1110"/>
      <c r="D1687" s="1241"/>
      <c r="E1687" s="1242"/>
      <c r="F1687" s="1242"/>
      <c r="G1687" s="1242"/>
      <c r="H1687" s="1243"/>
      <c r="I1687" s="528"/>
    </row>
    <row r="1688" spans="1:9" s="27" customFormat="1" ht="16.149999999999999" customHeight="1" thickBot="1" x14ac:dyDescent="0.25">
      <c r="A1688" s="542"/>
      <c r="B1688" s="533">
        <f>IF(A110&lt;1,0)</f>
        <v>0</v>
      </c>
      <c r="C1688" s="1129"/>
      <c r="D1688" s="1244"/>
      <c r="E1688" s="1245"/>
      <c r="F1688" s="1245"/>
      <c r="G1688" s="1245"/>
      <c r="H1688" s="1246"/>
      <c r="I1688" s="544"/>
    </row>
    <row r="1689" spans="1:9" s="27" customFormat="1" ht="16.149999999999999" customHeight="1" x14ac:dyDescent="0.2">
      <c r="A1689" s="546"/>
      <c r="B1689" s="955">
        <f>IF(A166&lt;1,0)</f>
        <v>0</v>
      </c>
      <c r="C1689" s="547" t="s">
        <v>2720</v>
      </c>
      <c r="D1689" s="1196" t="s">
        <v>2721</v>
      </c>
      <c r="E1689" s="1197"/>
      <c r="F1689" s="1197"/>
      <c r="G1689" s="1197"/>
      <c r="H1689" s="1198"/>
      <c r="I1689" s="470"/>
    </row>
    <row r="1690" spans="1:9" s="27" customFormat="1" ht="16.149999999999999" customHeight="1" thickBot="1" x14ac:dyDescent="0.25">
      <c r="A1690" s="548"/>
      <c r="B1690" s="580">
        <f>IF(A166&lt;1,0)</f>
        <v>0</v>
      </c>
      <c r="C1690" s="549" t="s">
        <v>2722</v>
      </c>
      <c r="D1690" s="1199"/>
      <c r="E1690" s="1200"/>
      <c r="F1690" s="1200"/>
      <c r="G1690" s="1200"/>
      <c r="H1690" s="1201"/>
      <c r="I1690" s="470"/>
    </row>
    <row r="1691" spans="1:9" s="27" customFormat="1" ht="16.149999999999999" customHeight="1" x14ac:dyDescent="0.2">
      <c r="A1691" s="550" t="s">
        <v>2723</v>
      </c>
      <c r="B1691" s="563">
        <f>IF(A166&lt;1,0)</f>
        <v>0</v>
      </c>
      <c r="C1691" s="551"/>
      <c r="D1691" s="1247" t="s">
        <v>2724</v>
      </c>
      <c r="E1691" s="1203"/>
      <c r="F1691" s="1203"/>
      <c r="G1691" s="1203"/>
      <c r="H1691" s="1204"/>
      <c r="I1691" s="470"/>
    </row>
    <row r="1692" spans="1:9" s="27" customFormat="1" ht="16.149999999999999" customHeight="1" x14ac:dyDescent="0.2">
      <c r="A1692" s="552" t="s">
        <v>2725</v>
      </c>
      <c r="B1692" s="533">
        <f>IF(A166&lt;1,0)</f>
        <v>0</v>
      </c>
      <c r="C1692" s="553"/>
      <c r="D1692" s="1181" t="s">
        <v>2726</v>
      </c>
      <c r="E1692" s="1182"/>
      <c r="F1692" s="1182"/>
      <c r="G1692" s="1182"/>
      <c r="H1692" s="1183"/>
      <c r="I1692" s="470"/>
    </row>
    <row r="1693" spans="1:9" s="27" customFormat="1" ht="16.149999999999999" customHeight="1" x14ac:dyDescent="0.2">
      <c r="A1693" s="550" t="s">
        <v>2727</v>
      </c>
      <c r="B1693" s="563">
        <f>IF(A166&lt;1,0)</f>
        <v>0</v>
      </c>
      <c r="C1693" s="553"/>
      <c r="D1693" s="1181" t="s">
        <v>2728</v>
      </c>
      <c r="E1693" s="1182"/>
      <c r="F1693" s="1182"/>
      <c r="G1693" s="1182"/>
      <c r="H1693" s="1183"/>
      <c r="I1693" s="470"/>
    </row>
    <row r="1694" spans="1:9" s="27" customFormat="1" ht="16.149999999999999" customHeight="1" x14ac:dyDescent="0.2">
      <c r="A1694" s="552" t="s">
        <v>2729</v>
      </c>
      <c r="B1694" s="533">
        <f>IF(A166&lt;1,0)</f>
        <v>0</v>
      </c>
      <c r="C1694" s="553"/>
      <c r="D1694" s="1181" t="s">
        <v>2730</v>
      </c>
      <c r="E1694" s="1182"/>
      <c r="F1694" s="1182"/>
      <c r="G1694" s="1182"/>
      <c r="H1694" s="1183"/>
      <c r="I1694" s="470"/>
    </row>
    <row r="1695" spans="1:9" s="27" customFormat="1" ht="16.149999999999999" customHeight="1" x14ac:dyDescent="0.2">
      <c r="A1695" s="550" t="s">
        <v>2731</v>
      </c>
      <c r="B1695" s="563">
        <f>IF(A166&lt;1,0)</f>
        <v>0</v>
      </c>
      <c r="C1695" s="553"/>
      <c r="D1695" s="1181" t="s">
        <v>2732</v>
      </c>
      <c r="E1695" s="1182"/>
      <c r="F1695" s="1182"/>
      <c r="G1695" s="1182"/>
      <c r="H1695" s="1183"/>
      <c r="I1695" s="470"/>
    </row>
    <row r="1696" spans="1:9" s="27" customFormat="1" ht="16.149999999999999" customHeight="1" x14ac:dyDescent="0.2">
      <c r="A1696" s="552" t="s">
        <v>2733</v>
      </c>
      <c r="B1696" s="533">
        <f>IF(A166&lt;1,0)</f>
        <v>0</v>
      </c>
      <c r="C1696" s="553"/>
      <c r="D1696" s="1184" t="s">
        <v>2734</v>
      </c>
      <c r="E1696" s="1185"/>
      <c r="F1696" s="1185"/>
      <c r="G1696" s="1185"/>
      <c r="H1696" s="1186"/>
      <c r="I1696" s="544"/>
    </row>
    <row r="1697" spans="1:9" s="27" customFormat="1" ht="16.149999999999999" customHeight="1" x14ac:dyDescent="0.2">
      <c r="A1697" s="552" t="s">
        <v>2735</v>
      </c>
      <c r="B1697" s="533">
        <f>IF(A166&lt;1,0)</f>
        <v>0</v>
      </c>
      <c r="C1697" s="553"/>
      <c r="D1697" s="1184" t="s">
        <v>2736</v>
      </c>
      <c r="E1697" s="1185"/>
      <c r="F1697" s="1185"/>
      <c r="G1697" s="1185"/>
      <c r="H1697" s="1186"/>
      <c r="I1697" s="544"/>
    </row>
    <row r="1698" spans="1:9" s="27" customFormat="1" ht="16.149999999999999" customHeight="1" thickBot="1" x14ac:dyDescent="0.25">
      <c r="A1698" s="554" t="s">
        <v>2737</v>
      </c>
      <c r="B1698" s="630">
        <f>IF(A166&lt;1,0)</f>
        <v>0</v>
      </c>
      <c r="C1698" s="555"/>
      <c r="D1698" s="1187" t="s">
        <v>2738</v>
      </c>
      <c r="E1698" s="1188"/>
      <c r="F1698" s="1188"/>
      <c r="G1698" s="1188"/>
      <c r="H1698" s="1189"/>
      <c r="I1698" s="544"/>
    </row>
    <row r="1699" spans="1:9" s="27" customFormat="1" ht="16.149999999999999" customHeight="1" thickBot="1" x14ac:dyDescent="0.25">
      <c r="A1699" s="556"/>
      <c r="B1699" s="567">
        <f>IF(A166&lt;1,0)</f>
        <v>0</v>
      </c>
      <c r="C1699" s="557" t="s">
        <v>2739</v>
      </c>
      <c r="D1699" s="1193" t="s">
        <v>2740</v>
      </c>
      <c r="E1699" s="1194"/>
      <c r="F1699" s="1194"/>
      <c r="G1699" s="1194"/>
      <c r="H1699" s="1195"/>
      <c r="I1699" s="544"/>
    </row>
    <row r="1700" spans="1:9" s="27" customFormat="1" ht="16.149999999999999" customHeight="1" x14ac:dyDescent="0.2">
      <c r="A1700" s="558" t="s">
        <v>2693</v>
      </c>
      <c r="B1700" s="563">
        <f>IF(A166&lt;1,0)</f>
        <v>0</v>
      </c>
      <c r="C1700" s="551"/>
      <c r="D1700" s="1148"/>
      <c r="E1700" s="1149"/>
      <c r="F1700" s="1149"/>
      <c r="G1700" s="1149"/>
      <c r="H1700" s="1150"/>
      <c r="I1700" s="544"/>
    </row>
    <row r="1701" spans="1:9" s="27" customFormat="1" ht="16.149999999999999" customHeight="1" x14ac:dyDescent="0.2">
      <c r="A1701" s="552" t="s">
        <v>2713</v>
      </c>
      <c r="B1701" s="559">
        <f>IF(A166&lt;1,0)</f>
        <v>0</v>
      </c>
      <c r="C1701" s="560"/>
      <c r="D1701" s="1151"/>
      <c r="E1701" s="1152"/>
      <c r="F1701" s="1152"/>
      <c r="G1701" s="1152"/>
      <c r="H1701" s="1153"/>
      <c r="I1701" s="470"/>
    </row>
    <row r="1702" spans="1:9" s="27" customFormat="1" ht="16.149999999999999" customHeight="1" x14ac:dyDescent="0.2">
      <c r="A1702" s="558" t="s">
        <v>2696</v>
      </c>
      <c r="B1702" s="563">
        <f>IF(A166&lt;1,0)</f>
        <v>0</v>
      </c>
      <c r="C1702" s="553"/>
      <c r="D1702" s="1151"/>
      <c r="E1702" s="1152"/>
      <c r="F1702" s="1152"/>
      <c r="G1702" s="1152"/>
      <c r="H1702" s="1153"/>
      <c r="I1702" s="544"/>
    </row>
    <row r="1703" spans="1:9" s="27" customFormat="1" ht="16.149999999999999" customHeight="1" x14ac:dyDescent="0.2">
      <c r="A1703" s="542" t="s">
        <v>2697</v>
      </c>
      <c r="B1703" s="559">
        <f>IF(A166&lt;1,0)</f>
        <v>0</v>
      </c>
      <c r="C1703" s="553"/>
      <c r="D1703" s="1151"/>
      <c r="E1703" s="1152"/>
      <c r="F1703" s="1152"/>
      <c r="G1703" s="1152"/>
      <c r="H1703" s="1153"/>
      <c r="I1703" s="544"/>
    </row>
    <row r="1704" spans="1:9" s="27" customFormat="1" ht="16.149999999999999" customHeight="1" x14ac:dyDescent="0.2">
      <c r="A1704" s="558" t="s">
        <v>2698</v>
      </c>
      <c r="B1704" s="563">
        <f>IF(A166&lt;1,0)</f>
        <v>0</v>
      </c>
      <c r="C1704" s="543"/>
      <c r="D1704" s="1151"/>
      <c r="E1704" s="1152"/>
      <c r="F1704" s="1152"/>
      <c r="G1704" s="1152"/>
      <c r="H1704" s="1153"/>
      <c r="I1704" s="544"/>
    </row>
    <row r="1705" spans="1:9" s="27" customFormat="1" ht="16.149999999999999" customHeight="1" x14ac:dyDescent="0.2">
      <c r="A1705" s="542" t="s">
        <v>2699</v>
      </c>
      <c r="B1705" s="533">
        <f>IF(A166&lt;1,0)</f>
        <v>0</v>
      </c>
      <c r="C1705" s="561" t="s">
        <v>2741</v>
      </c>
      <c r="D1705" s="1151"/>
      <c r="E1705" s="1152"/>
      <c r="F1705" s="1152"/>
      <c r="G1705" s="1152"/>
      <c r="H1705" s="1153"/>
      <c r="I1705" s="544"/>
    </row>
    <row r="1706" spans="1:9" s="27" customFormat="1" ht="16.149999999999999" customHeight="1" x14ac:dyDescent="0.2">
      <c r="A1706" s="945" t="s">
        <v>2701</v>
      </c>
      <c r="B1706" s="533">
        <f>IF(A166&lt;1,0)</f>
        <v>0</v>
      </c>
      <c r="C1706" s="543"/>
      <c r="D1706" s="1151"/>
      <c r="E1706" s="1152"/>
      <c r="F1706" s="1152"/>
      <c r="G1706" s="1152"/>
      <c r="H1706" s="1153"/>
      <c r="I1706" s="544"/>
    </row>
    <row r="1707" spans="1:9" s="27" customFormat="1" ht="16.149999999999999" customHeight="1" thickBot="1" x14ac:dyDescent="0.25">
      <c r="A1707" s="1039"/>
      <c r="B1707" s="536">
        <f>IF(A166&lt;1,0)</f>
        <v>0</v>
      </c>
      <c r="C1707" s="1127"/>
      <c r="D1707" s="1151"/>
      <c r="E1707" s="1152"/>
      <c r="F1707" s="1152"/>
      <c r="G1707" s="1152"/>
      <c r="H1707" s="1153"/>
      <c r="I1707" s="544"/>
    </row>
    <row r="1708" spans="1:9" s="27" customFormat="1" ht="16.149999999999999" customHeight="1" thickBot="1" x14ac:dyDescent="0.25">
      <c r="A1708" s="810"/>
      <c r="B1708" s="898">
        <f>IF(A168&lt;1,0)</f>
        <v>0</v>
      </c>
      <c r="C1708" s="900" t="s">
        <v>2742</v>
      </c>
      <c r="D1708" s="1196" t="s">
        <v>2721</v>
      </c>
      <c r="E1708" s="1197"/>
      <c r="F1708" s="1197"/>
      <c r="G1708" s="1197"/>
      <c r="H1708" s="1198"/>
      <c r="I1708" s="470"/>
    </row>
    <row r="1709" spans="1:9" s="27" customFormat="1" ht="16.149999999999999" customHeight="1" thickBot="1" x14ac:dyDescent="0.25">
      <c r="A1709" s="537"/>
      <c r="B1709" s="562">
        <f>IF(A168&lt;1,0)</f>
        <v>0</v>
      </c>
      <c r="C1709" s="899" t="s">
        <v>2722</v>
      </c>
      <c r="D1709" s="1199"/>
      <c r="E1709" s="1200"/>
      <c r="F1709" s="1200"/>
      <c r="G1709" s="1200"/>
      <c r="H1709" s="1201"/>
      <c r="I1709" s="470"/>
    </row>
    <row r="1710" spans="1:9" s="27" customFormat="1" ht="16.149999999999999" customHeight="1" x14ac:dyDescent="0.2">
      <c r="A1710" s="550" t="s">
        <v>2723</v>
      </c>
      <c r="B1710" s="563">
        <f>IF(A168&lt;1,0)</f>
        <v>0</v>
      </c>
      <c r="C1710" s="564"/>
      <c r="D1710" s="1202" t="s">
        <v>2743</v>
      </c>
      <c r="E1710" s="1203"/>
      <c r="F1710" s="1203"/>
      <c r="G1710" s="1203"/>
      <c r="H1710" s="1204"/>
      <c r="I1710" s="470"/>
    </row>
    <row r="1711" spans="1:9" s="27" customFormat="1" ht="16.149999999999999" customHeight="1" x14ac:dyDescent="0.2">
      <c r="A1711" s="552" t="s">
        <v>2725</v>
      </c>
      <c r="B1711" s="559">
        <f>IF(A168&lt;1,0)</f>
        <v>0</v>
      </c>
      <c r="C1711" s="560"/>
      <c r="D1711" s="1181" t="s">
        <v>2744</v>
      </c>
      <c r="E1711" s="1182"/>
      <c r="F1711" s="1182"/>
      <c r="G1711" s="1182"/>
      <c r="H1711" s="1183"/>
      <c r="I1711" s="470"/>
    </row>
    <row r="1712" spans="1:9" s="27" customFormat="1" ht="16.149999999999999" customHeight="1" x14ac:dyDescent="0.2">
      <c r="A1712" s="550" t="s">
        <v>2727</v>
      </c>
      <c r="B1712" s="563">
        <f>IF(A168&lt;1,0)</f>
        <v>0</v>
      </c>
      <c r="C1712" s="560"/>
      <c r="D1712" s="1181" t="s">
        <v>2745</v>
      </c>
      <c r="E1712" s="1182"/>
      <c r="F1712" s="1182"/>
      <c r="G1712" s="1182"/>
      <c r="H1712" s="1183"/>
      <c r="I1712" s="470"/>
    </row>
    <row r="1713" spans="1:9" s="27" customFormat="1" ht="16.149999999999999" customHeight="1" x14ac:dyDescent="0.2">
      <c r="A1713" s="552" t="s">
        <v>2746</v>
      </c>
      <c r="B1713" s="559">
        <f>IF(A168&lt;1,0)</f>
        <v>0</v>
      </c>
      <c r="C1713" s="560"/>
      <c r="D1713" s="1178" t="s">
        <v>2747</v>
      </c>
      <c r="E1713" s="1179"/>
      <c r="F1713" s="1179"/>
      <c r="G1713" s="1179"/>
      <c r="H1713" s="1180"/>
      <c r="I1713" s="470"/>
    </row>
    <row r="1714" spans="1:9" s="27" customFormat="1" ht="16.149999999999999" customHeight="1" x14ac:dyDescent="0.2">
      <c r="A1714" s="550" t="s">
        <v>2731</v>
      </c>
      <c r="B1714" s="563">
        <f>IF(A168&lt;1,0)</f>
        <v>0</v>
      </c>
      <c r="C1714" s="560"/>
      <c r="D1714" s="1181" t="s">
        <v>2748</v>
      </c>
      <c r="E1714" s="1182"/>
      <c r="F1714" s="1182"/>
      <c r="G1714" s="1182"/>
      <c r="H1714" s="1183"/>
      <c r="I1714" s="470"/>
    </row>
    <row r="1715" spans="1:9" s="27" customFormat="1" ht="16.149999999999999" customHeight="1" x14ac:dyDescent="0.2">
      <c r="A1715" s="552" t="s">
        <v>2749</v>
      </c>
      <c r="B1715" s="559">
        <f>IF(A168&lt;1,0)</f>
        <v>0</v>
      </c>
      <c r="C1715" s="560"/>
      <c r="D1715" s="1184" t="s">
        <v>2750</v>
      </c>
      <c r="E1715" s="1185"/>
      <c r="F1715" s="1185"/>
      <c r="G1715" s="1185"/>
      <c r="H1715" s="1186"/>
      <c r="I1715" s="470"/>
    </row>
    <row r="1716" spans="1:9" s="27" customFormat="1" ht="16.149999999999999" customHeight="1" x14ac:dyDescent="0.2">
      <c r="A1716" s="550" t="s">
        <v>2735</v>
      </c>
      <c r="B1716" s="559">
        <f>IF(A168&lt;1,0)</f>
        <v>0</v>
      </c>
      <c r="C1716" s="560"/>
      <c r="D1716" s="1184" t="s">
        <v>2751</v>
      </c>
      <c r="E1716" s="1185"/>
      <c r="F1716" s="1185"/>
      <c r="G1716" s="1185"/>
      <c r="H1716" s="1186"/>
      <c r="I1716" s="470"/>
    </row>
    <row r="1717" spans="1:9" s="27" customFormat="1" ht="16.149999999999999" customHeight="1" thickBot="1" x14ac:dyDescent="0.25">
      <c r="A1717" s="554" t="s">
        <v>2737</v>
      </c>
      <c r="B1717" s="563">
        <f>IF(A168&lt;1,0)</f>
        <v>0</v>
      </c>
      <c r="C1717" s="565"/>
      <c r="D1717" s="1187" t="s">
        <v>2752</v>
      </c>
      <c r="E1717" s="1188"/>
      <c r="F1717" s="1188"/>
      <c r="G1717" s="1188"/>
      <c r="H1717" s="1189"/>
      <c r="I1717" s="470"/>
    </row>
    <row r="1718" spans="1:9" s="27" customFormat="1" ht="16.149999999999999" customHeight="1" thickBot="1" x14ac:dyDescent="0.25">
      <c r="A1718" s="566"/>
      <c r="B1718" s="567">
        <f>IF(A168&lt;1,0)</f>
        <v>0</v>
      </c>
      <c r="C1718" s="568" t="s">
        <v>2753</v>
      </c>
      <c r="D1718" s="1190" t="s">
        <v>2740</v>
      </c>
      <c r="E1718" s="1191"/>
      <c r="F1718" s="1191"/>
      <c r="G1718" s="1191"/>
      <c r="H1718" s="1192"/>
      <c r="I1718" s="470"/>
    </row>
    <row r="1719" spans="1:9" s="27" customFormat="1" ht="16.149999999999999" customHeight="1" x14ac:dyDescent="0.2">
      <c r="A1719" s="569" t="s">
        <v>2693</v>
      </c>
      <c r="B1719" s="563">
        <f>IF(A168&lt;1,0)</f>
        <v>0</v>
      </c>
      <c r="C1719" s="570"/>
      <c r="D1719" s="1205"/>
      <c r="E1719" s="1206"/>
      <c r="F1719" s="1206"/>
      <c r="G1719" s="1206"/>
      <c r="H1719" s="1207"/>
      <c r="I1719" s="470"/>
    </row>
    <row r="1720" spans="1:9" s="27" customFormat="1" ht="16.149999999999999" customHeight="1" x14ac:dyDescent="0.2">
      <c r="A1720" s="571" t="s">
        <v>2713</v>
      </c>
      <c r="B1720" s="533">
        <f>IF(A168&lt;1,0)</f>
        <v>0</v>
      </c>
      <c r="C1720" s="572"/>
      <c r="D1720" s="1208"/>
      <c r="E1720" s="1209"/>
      <c r="F1720" s="1209"/>
      <c r="G1720" s="1209"/>
      <c r="H1720" s="1210"/>
      <c r="I1720" s="470"/>
    </row>
    <row r="1721" spans="1:9" s="27" customFormat="1" ht="16.149999999999999" customHeight="1" x14ac:dyDescent="0.2">
      <c r="A1721" s="569" t="s">
        <v>2696</v>
      </c>
      <c r="B1721" s="533">
        <f>IF(A168&lt;1,0)</f>
        <v>0</v>
      </c>
      <c r="C1721" s="572"/>
      <c r="D1721" s="1208"/>
      <c r="E1721" s="1209"/>
      <c r="F1721" s="1209"/>
      <c r="G1721" s="1209"/>
      <c r="H1721" s="1210"/>
      <c r="I1721" s="470"/>
    </row>
    <row r="1722" spans="1:9" s="27" customFormat="1" ht="16.149999999999999" customHeight="1" x14ac:dyDescent="0.2">
      <c r="A1722" s="571" t="s">
        <v>2697</v>
      </c>
      <c r="B1722" s="533">
        <f>IF(A168&lt;1,0)</f>
        <v>0</v>
      </c>
      <c r="C1722" s="572"/>
      <c r="D1722" s="1208"/>
      <c r="E1722" s="1209"/>
      <c r="F1722" s="1209"/>
      <c r="G1722" s="1209"/>
      <c r="H1722" s="1210"/>
      <c r="I1722" s="470"/>
    </row>
    <row r="1723" spans="1:9" s="27" customFormat="1" ht="16.149999999999999" customHeight="1" x14ac:dyDescent="0.2">
      <c r="A1723" s="569" t="s">
        <v>2698</v>
      </c>
      <c r="B1723" s="533">
        <f>IF(A168&lt;1,0)</f>
        <v>0</v>
      </c>
      <c r="C1723" s="572"/>
      <c r="D1723" s="1208"/>
      <c r="E1723" s="1209"/>
      <c r="F1723" s="1209"/>
      <c r="G1723" s="1209"/>
      <c r="H1723" s="1210"/>
      <c r="I1723" s="470"/>
    </row>
    <row r="1724" spans="1:9" s="27" customFormat="1" ht="16.149999999999999" customHeight="1" x14ac:dyDescent="0.2">
      <c r="A1724" s="571" t="s">
        <v>2699</v>
      </c>
      <c r="B1724" s="533">
        <f>IF(A168&lt;1,0)</f>
        <v>0</v>
      </c>
      <c r="C1724" s="573" t="s">
        <v>2720</v>
      </c>
      <c r="D1724" s="1208"/>
      <c r="E1724" s="1209"/>
      <c r="F1724" s="1209"/>
      <c r="G1724" s="1209"/>
      <c r="H1724" s="1210"/>
      <c r="I1724" s="470"/>
    </row>
    <row r="1725" spans="1:9" s="27" customFormat="1" ht="16.149999999999999" customHeight="1" x14ac:dyDescent="0.2">
      <c r="A1725" s="569" t="s">
        <v>2700</v>
      </c>
      <c r="B1725" s="533">
        <f>IF(A168&lt;1,0)</f>
        <v>0</v>
      </c>
      <c r="C1725" s="572"/>
      <c r="D1725" s="1208"/>
      <c r="E1725" s="1209"/>
      <c r="F1725" s="1209"/>
      <c r="G1725" s="1209"/>
      <c r="H1725" s="1210"/>
      <c r="I1725" s="470"/>
    </row>
    <row r="1726" spans="1:9" s="27" customFormat="1" ht="16.149999999999999" customHeight="1" thickBot="1" x14ac:dyDescent="0.25">
      <c r="A1726" s="476"/>
      <c r="B1726" s="533">
        <f>IF(A168&lt;1,0)</f>
        <v>0</v>
      </c>
      <c r="C1726" s="1126"/>
      <c r="D1726" s="1211"/>
      <c r="E1726" s="1212"/>
      <c r="F1726" s="1212"/>
      <c r="G1726" s="1212"/>
      <c r="H1726" s="1213"/>
      <c r="I1726" s="470"/>
    </row>
    <row r="1727" spans="1:9" s="27" customFormat="1" ht="16.149999999999999" customHeight="1" x14ac:dyDescent="0.2">
      <c r="A1727" s="546"/>
      <c r="B1727" s="578">
        <f>IF(A269&lt;1,0)</f>
        <v>0</v>
      </c>
      <c r="C1727" s="579" t="s">
        <v>2754</v>
      </c>
      <c r="D1727" s="1205"/>
      <c r="E1727" s="1206"/>
      <c r="F1727" s="1206"/>
      <c r="G1727" s="1206"/>
      <c r="H1727" s="1207"/>
      <c r="I1727" s="470"/>
    </row>
    <row r="1728" spans="1:9" s="27" customFormat="1" ht="16.149999999999999" customHeight="1" thickBot="1" x14ac:dyDescent="0.25">
      <c r="A1728" s="537"/>
      <c r="B1728" s="580">
        <f>IF(A269&lt;1,0)</f>
        <v>0</v>
      </c>
      <c r="C1728" s="581" t="s">
        <v>2755</v>
      </c>
      <c r="D1728" s="1208"/>
      <c r="E1728" s="1209"/>
      <c r="F1728" s="1209"/>
      <c r="G1728" s="1209"/>
      <c r="H1728" s="1210"/>
      <c r="I1728" s="470"/>
    </row>
    <row r="1729" spans="1:9" s="27" customFormat="1" ht="16.149999999999999" customHeight="1" x14ac:dyDescent="0.2">
      <c r="A1729" s="582" t="s">
        <v>2693</v>
      </c>
      <c r="B1729" s="563">
        <f>IF(A269&lt;1,0)</f>
        <v>0</v>
      </c>
      <c r="C1729" s="583"/>
      <c r="D1729" s="1208"/>
      <c r="E1729" s="1209"/>
      <c r="F1729" s="1209"/>
      <c r="G1729" s="1209"/>
      <c r="H1729" s="1210"/>
      <c r="I1729" s="470"/>
    </row>
    <row r="1730" spans="1:9" s="27" customFormat="1" ht="16.149999999999999" customHeight="1" x14ac:dyDescent="0.2">
      <c r="A1730" s="574" t="s">
        <v>2713</v>
      </c>
      <c r="B1730" s="533">
        <f>IF(A269&lt;1,0)</f>
        <v>0</v>
      </c>
      <c r="C1730" s="575"/>
      <c r="D1730" s="1208"/>
      <c r="E1730" s="1209"/>
      <c r="F1730" s="1209"/>
      <c r="G1730" s="1209"/>
      <c r="H1730" s="1210"/>
      <c r="I1730" s="470"/>
    </row>
    <row r="1731" spans="1:9" s="27" customFormat="1" ht="16.149999999999999" customHeight="1" x14ac:dyDescent="0.2">
      <c r="A1731" s="582" t="s">
        <v>2696</v>
      </c>
      <c r="B1731" s="563">
        <f>IF(A269&lt;1,0)</f>
        <v>0</v>
      </c>
      <c r="C1731" s="575"/>
      <c r="D1731" s="1208"/>
      <c r="E1731" s="1209"/>
      <c r="F1731" s="1209"/>
      <c r="G1731" s="1209"/>
      <c r="H1731" s="1210"/>
      <c r="I1731" s="470"/>
    </row>
    <row r="1732" spans="1:9" s="27" customFormat="1" ht="16.149999999999999" customHeight="1" x14ac:dyDescent="0.2">
      <c r="A1732" s="574" t="s">
        <v>2697</v>
      </c>
      <c r="B1732" s="533">
        <f>IF(A269&lt;1,0)</f>
        <v>0</v>
      </c>
      <c r="C1732" s="575"/>
      <c r="D1732" s="1208"/>
      <c r="E1732" s="1209"/>
      <c r="F1732" s="1209"/>
      <c r="G1732" s="1209"/>
      <c r="H1732" s="1210"/>
      <c r="I1732" s="470"/>
    </row>
    <row r="1733" spans="1:9" s="27" customFormat="1" ht="16.149999999999999" customHeight="1" x14ac:dyDescent="0.2">
      <c r="A1733" s="582" t="s">
        <v>2698</v>
      </c>
      <c r="B1733" s="563">
        <f>IF(A269&lt;1,0)</f>
        <v>0</v>
      </c>
      <c r="C1733" s="575"/>
      <c r="D1733" s="1208"/>
      <c r="E1733" s="1209"/>
      <c r="F1733" s="1209"/>
      <c r="G1733" s="1209"/>
      <c r="H1733" s="1210"/>
      <c r="I1733" s="470"/>
    </row>
    <row r="1734" spans="1:9" s="27" customFormat="1" ht="16.149999999999999" customHeight="1" x14ac:dyDescent="0.2">
      <c r="A1734" s="574" t="s">
        <v>2699</v>
      </c>
      <c r="B1734" s="533">
        <f>IF(A269&lt;1,0)</f>
        <v>0</v>
      </c>
      <c r="C1734" s="575"/>
      <c r="D1734" s="1208"/>
      <c r="E1734" s="1209"/>
      <c r="F1734" s="1209"/>
      <c r="G1734" s="1209"/>
      <c r="H1734" s="1210"/>
      <c r="I1734" s="470"/>
    </row>
    <row r="1735" spans="1:9" s="27" customFormat="1" ht="16.149999999999999" customHeight="1" x14ac:dyDescent="0.2">
      <c r="A1735" s="574" t="s">
        <v>2700</v>
      </c>
      <c r="B1735" s="533">
        <f>IF(A269&lt;1,0)</f>
        <v>0</v>
      </c>
      <c r="C1735" s="575"/>
      <c r="D1735" s="1208"/>
      <c r="E1735" s="1209"/>
      <c r="F1735" s="1209"/>
      <c r="G1735" s="1209"/>
      <c r="H1735" s="1210"/>
      <c r="I1735" s="470"/>
    </row>
    <row r="1736" spans="1:9" s="27" customFormat="1" ht="16.149999999999999" customHeight="1" x14ac:dyDescent="0.2">
      <c r="A1736" s="584"/>
      <c r="B1736" s="533">
        <f>IF(A269&lt;1,0)</f>
        <v>0</v>
      </c>
      <c r="C1736" s="1096"/>
      <c r="D1736" s="1208"/>
      <c r="E1736" s="1209"/>
      <c r="F1736" s="1209"/>
      <c r="G1736" s="1209"/>
      <c r="H1736" s="1210"/>
      <c r="I1736" s="470"/>
    </row>
    <row r="1737" spans="1:9" s="27" customFormat="1" ht="16.149999999999999" customHeight="1" x14ac:dyDescent="0.2">
      <c r="A1737" s="574"/>
      <c r="B1737" s="533">
        <f>IF(A269&lt;1,0)</f>
        <v>0</v>
      </c>
      <c r="C1737" s="1096"/>
      <c r="D1737" s="1208"/>
      <c r="E1737" s="1209"/>
      <c r="F1737" s="1209"/>
      <c r="G1737" s="1209"/>
      <c r="H1737" s="1210"/>
      <c r="I1737" s="470"/>
    </row>
    <row r="1738" spans="1:9" s="27" customFormat="1" ht="16.149999999999999" customHeight="1" thickBot="1" x14ac:dyDescent="0.25">
      <c r="A1738" s="571"/>
      <c r="B1738" s="585">
        <f>IF(A269&lt;1,0)</f>
        <v>0</v>
      </c>
      <c r="C1738" s="1125"/>
      <c r="D1738" s="1208"/>
      <c r="E1738" s="1209"/>
      <c r="F1738" s="1209"/>
      <c r="G1738" s="1209"/>
      <c r="H1738" s="1210"/>
      <c r="I1738" s="470"/>
    </row>
    <row r="1739" spans="1:9" s="27" customFormat="1" ht="16.149999999999999" customHeight="1" thickBot="1" x14ac:dyDescent="0.25">
      <c r="A1739" s="537"/>
      <c r="B1739" s="589">
        <f>IF(A269&lt;1,0)</f>
        <v>0</v>
      </c>
      <c r="C1739" s="590" t="s">
        <v>2717</v>
      </c>
      <c r="D1739" s="1208"/>
      <c r="E1739" s="1209"/>
      <c r="F1739" s="1209"/>
      <c r="G1739" s="1209"/>
      <c r="H1739" s="1210"/>
      <c r="I1739" s="528"/>
    </row>
    <row r="1740" spans="1:9" s="27" customFormat="1" ht="16.149999999999999" customHeight="1" x14ac:dyDescent="0.2">
      <c r="A1740" s="499" t="s">
        <v>2718</v>
      </c>
      <c r="B1740" s="563">
        <f>IF(A269&lt;1,0)</f>
        <v>0</v>
      </c>
      <c r="C1740" s="541"/>
      <c r="D1740" s="1208"/>
      <c r="E1740" s="1209"/>
      <c r="F1740" s="1209"/>
      <c r="G1740" s="1209"/>
      <c r="H1740" s="1210"/>
      <c r="I1740" s="528"/>
    </row>
    <row r="1741" spans="1:9" s="27" customFormat="1" ht="16.149999999999999" customHeight="1" x14ac:dyDescent="0.2">
      <c r="A1741" s="591" t="s">
        <v>2756</v>
      </c>
      <c r="B1741" s="533">
        <f>IF(A269&lt;1,0)</f>
        <v>0</v>
      </c>
      <c r="C1741" s="592"/>
      <c r="D1741" s="1208"/>
      <c r="E1741" s="1209"/>
      <c r="F1741" s="1209"/>
      <c r="G1741" s="1209"/>
      <c r="H1741" s="1210"/>
      <c r="I1741" s="528"/>
    </row>
    <row r="1742" spans="1:9" s="27" customFormat="1" ht="16.149999999999999" customHeight="1" x14ac:dyDescent="0.2">
      <c r="A1742" s="591" t="s">
        <v>2705</v>
      </c>
      <c r="B1742" s="533">
        <f>IF(A269&lt;1,0)</f>
        <v>0</v>
      </c>
      <c r="C1742" s="592"/>
      <c r="D1742" s="1208"/>
      <c r="E1742" s="1209"/>
      <c r="F1742" s="1209"/>
      <c r="G1742" s="1209"/>
      <c r="H1742" s="1210"/>
      <c r="I1742" s="528"/>
    </row>
    <row r="1743" spans="1:9" s="27" customFormat="1" ht="16.149999999999999" customHeight="1" x14ac:dyDescent="0.2">
      <c r="A1743" s="591"/>
      <c r="B1743" s="533">
        <f>IF(A269&lt;1,0)</f>
        <v>0</v>
      </c>
      <c r="C1743" s="1094"/>
      <c r="D1743" s="1208"/>
      <c r="E1743" s="1209"/>
      <c r="F1743" s="1209"/>
      <c r="G1743" s="1209"/>
      <c r="H1743" s="1210"/>
      <c r="I1743" s="528"/>
    </row>
    <row r="1744" spans="1:9" s="27" customFormat="1" ht="16.149999999999999" customHeight="1" x14ac:dyDescent="0.2">
      <c r="A1744" s="499"/>
      <c r="B1744" s="533">
        <f>IF(A269&lt;1,0)</f>
        <v>0</v>
      </c>
      <c r="C1744" s="1094"/>
      <c r="D1744" s="1208"/>
      <c r="E1744" s="1209"/>
      <c r="F1744" s="1209"/>
      <c r="G1744" s="1209"/>
      <c r="H1744" s="1210"/>
      <c r="I1744" s="528"/>
    </row>
    <row r="1745" spans="1:9" s="27" customFormat="1" ht="16.149999999999999" customHeight="1" thickBot="1" x14ac:dyDescent="0.25">
      <c r="A1745" s="594"/>
      <c r="B1745" s="536">
        <f>IF(A269&lt;1,0)</f>
        <v>0</v>
      </c>
      <c r="C1745" s="1074"/>
      <c r="D1745" s="1208"/>
      <c r="E1745" s="1209"/>
      <c r="F1745" s="1209"/>
      <c r="G1745" s="1209"/>
      <c r="H1745" s="1210"/>
      <c r="I1745" s="528"/>
    </row>
    <row r="1746" spans="1:9" s="27" customFormat="1" ht="16.149999999999999" customHeight="1" thickBot="1" x14ac:dyDescent="0.25">
      <c r="A1746" s="546"/>
      <c r="B1746" s="595">
        <f>IF(A784&lt;1,0)</f>
        <v>0</v>
      </c>
      <c r="C1746" s="1038" t="s">
        <v>2757</v>
      </c>
      <c r="D1746" s="1205"/>
      <c r="E1746" s="1206"/>
      <c r="F1746" s="1206"/>
      <c r="G1746" s="1206"/>
      <c r="H1746" s="1207"/>
      <c r="I1746" s="470"/>
    </row>
    <row r="1747" spans="1:9" s="27" customFormat="1" ht="16.149999999999999" customHeight="1" thickBot="1" x14ac:dyDescent="0.25">
      <c r="A1747" s="537"/>
      <c r="B1747" s="597">
        <f>IF(A784&lt;1,0)</f>
        <v>0</v>
      </c>
      <c r="C1747" s="598" t="s">
        <v>2722</v>
      </c>
      <c r="D1747" s="1208"/>
      <c r="E1747" s="1209"/>
      <c r="F1747" s="1209"/>
      <c r="G1747" s="1209"/>
      <c r="H1747" s="1210"/>
      <c r="I1747" s="470"/>
    </row>
    <row r="1748" spans="1:9" s="27" customFormat="1" ht="16.149999999999999" customHeight="1" x14ac:dyDescent="0.2">
      <c r="A1748" s="569" t="s">
        <v>2758</v>
      </c>
      <c r="B1748" s="599">
        <f>IF(A784&lt;1,0)</f>
        <v>0</v>
      </c>
      <c r="C1748" s="600"/>
      <c r="D1748" s="1208"/>
      <c r="E1748" s="1209"/>
      <c r="F1748" s="1209"/>
      <c r="G1748" s="1209"/>
      <c r="H1748" s="1210"/>
      <c r="I1748" s="470"/>
    </row>
    <row r="1749" spans="1:9" s="27" customFormat="1" ht="16.149999999999999" customHeight="1" x14ac:dyDescent="0.2">
      <c r="A1749" s="571" t="s">
        <v>2759</v>
      </c>
      <c r="B1749" s="585">
        <f>IF(A784&lt;1,0)</f>
        <v>0</v>
      </c>
      <c r="C1749" s="586"/>
      <c r="D1749" s="1208"/>
      <c r="E1749" s="1209"/>
      <c r="F1749" s="1209"/>
      <c r="G1749" s="1209"/>
      <c r="H1749" s="1210"/>
      <c r="I1749" s="470"/>
    </row>
    <row r="1750" spans="1:9" s="27" customFormat="1" ht="16.149999999999999" customHeight="1" x14ac:dyDescent="0.2">
      <c r="A1750" s="571" t="s">
        <v>2760</v>
      </c>
      <c r="B1750" s="585">
        <f>IF(A784&lt;1,0)</f>
        <v>0</v>
      </c>
      <c r="C1750" s="601"/>
      <c r="D1750" s="1208"/>
      <c r="E1750" s="1209"/>
      <c r="F1750" s="1209"/>
      <c r="G1750" s="1209"/>
      <c r="H1750" s="1210"/>
    </row>
    <row r="1751" spans="1:9" s="27" customFormat="1" ht="16.149999999999999" customHeight="1" x14ac:dyDescent="0.2">
      <c r="A1751" s="571" t="s">
        <v>2761</v>
      </c>
      <c r="B1751" s="585">
        <f>IF(A784&lt;1,0)</f>
        <v>0</v>
      </c>
      <c r="C1751" s="586"/>
      <c r="D1751" s="1208"/>
      <c r="E1751" s="1209"/>
      <c r="F1751" s="1209"/>
      <c r="G1751" s="1209"/>
      <c r="H1751" s="1210"/>
      <c r="I1751" s="470"/>
    </row>
    <row r="1752" spans="1:9" s="27" customFormat="1" ht="16.149999999999999" customHeight="1" x14ac:dyDescent="0.2">
      <c r="A1752" s="571" t="s">
        <v>2762</v>
      </c>
      <c r="B1752" s="585">
        <f>IF(A784&lt;1,0)</f>
        <v>0</v>
      </c>
      <c r="C1752" s="586"/>
      <c r="D1752" s="1208"/>
      <c r="E1752" s="1209"/>
      <c r="F1752" s="1209"/>
      <c r="G1752" s="1209"/>
      <c r="H1752" s="1210"/>
      <c r="I1752" s="470"/>
    </row>
    <row r="1753" spans="1:9" s="27" customFormat="1" ht="16.149999999999999" customHeight="1" x14ac:dyDescent="0.2">
      <c r="A1753" s="569" t="s">
        <v>2763</v>
      </c>
      <c r="B1753" s="602">
        <f>IF(A784&lt;1,0)</f>
        <v>0</v>
      </c>
      <c r="C1753" s="603"/>
      <c r="D1753" s="1208"/>
      <c r="E1753" s="1209"/>
      <c r="F1753" s="1209"/>
      <c r="G1753" s="1209"/>
      <c r="H1753" s="1210"/>
      <c r="I1753" s="470"/>
    </row>
    <row r="1754" spans="1:9" s="27" customFormat="1" ht="16.149999999999999" customHeight="1" x14ac:dyDescent="0.2">
      <c r="A1754" s="571"/>
      <c r="B1754" s="585">
        <f>IF(A784&lt;1,0)</f>
        <v>0</v>
      </c>
      <c r="C1754" s="1120"/>
      <c r="D1754" s="1208"/>
      <c r="E1754" s="1209"/>
      <c r="F1754" s="1209"/>
      <c r="G1754" s="1209"/>
      <c r="H1754" s="1210"/>
      <c r="I1754" s="470"/>
    </row>
    <row r="1755" spans="1:9" s="27" customFormat="1" ht="16.149999999999999" customHeight="1" x14ac:dyDescent="0.2">
      <c r="A1755" s="571"/>
      <c r="B1755" s="585">
        <f>IF(A784&lt;1,0)</f>
        <v>0</v>
      </c>
      <c r="C1755" s="1120"/>
      <c r="D1755" s="1208"/>
      <c r="E1755" s="1209"/>
      <c r="F1755" s="1209"/>
      <c r="G1755" s="1209"/>
      <c r="H1755" s="1210"/>
      <c r="I1755" s="470"/>
    </row>
    <row r="1756" spans="1:9" s="27" customFormat="1" ht="16.149999999999999" customHeight="1" x14ac:dyDescent="0.2">
      <c r="A1756" s="571"/>
      <c r="B1756" s="585">
        <f>IF(A784&lt;1,0)</f>
        <v>0</v>
      </c>
      <c r="C1756" s="1120"/>
      <c r="D1756" s="1208"/>
      <c r="E1756" s="1209"/>
      <c r="F1756" s="1209"/>
      <c r="G1756" s="1209"/>
      <c r="H1756" s="1210"/>
      <c r="I1756" s="470"/>
    </row>
    <row r="1757" spans="1:9" s="27" customFormat="1" ht="16.149999999999999" customHeight="1" thickBot="1" x14ac:dyDescent="0.25">
      <c r="A1757" s="604"/>
      <c r="B1757" s="605">
        <f>IF(A784&lt;1,0)</f>
        <v>0</v>
      </c>
      <c r="C1757" s="1121"/>
      <c r="D1757" s="1208"/>
      <c r="E1757" s="1209"/>
      <c r="F1757" s="1209"/>
      <c r="G1757" s="1209"/>
      <c r="H1757" s="1210"/>
      <c r="I1757" s="470"/>
    </row>
    <row r="1758" spans="1:9" s="27" customFormat="1" ht="16.149999999999999" customHeight="1" thickBot="1" x14ac:dyDescent="0.25">
      <c r="A1758" s="606"/>
      <c r="B1758" s="607">
        <f>IF(A784&lt;1,0)</f>
        <v>0</v>
      </c>
      <c r="C1758" s="539" t="s">
        <v>2764</v>
      </c>
      <c r="D1758" s="1208"/>
      <c r="E1758" s="1209"/>
      <c r="F1758" s="1209"/>
      <c r="G1758" s="1209"/>
      <c r="H1758" s="1210"/>
      <c r="I1758" s="470"/>
    </row>
    <row r="1759" spans="1:9" s="27" customFormat="1" ht="16.149999999999999" customHeight="1" x14ac:dyDescent="0.2">
      <c r="A1759" s="569" t="s">
        <v>2693</v>
      </c>
      <c r="B1759" s="599">
        <f>IF(A784&lt;1,0)</f>
        <v>0</v>
      </c>
      <c r="C1759" s="608"/>
      <c r="D1759" s="1208"/>
      <c r="E1759" s="1209"/>
      <c r="F1759" s="1209"/>
      <c r="G1759" s="1209"/>
      <c r="H1759" s="1210"/>
      <c r="I1759" s="470"/>
    </row>
    <row r="1760" spans="1:9" s="27" customFormat="1" ht="16.149999999999999" customHeight="1" x14ac:dyDescent="0.2">
      <c r="A1760" s="571" t="s">
        <v>2713</v>
      </c>
      <c r="B1760" s="609">
        <f>IF(A784&lt;1,0)</f>
        <v>0</v>
      </c>
      <c r="C1760" s="560"/>
      <c r="D1760" s="1208"/>
      <c r="E1760" s="1209"/>
      <c r="F1760" s="1209"/>
      <c r="G1760" s="1209"/>
      <c r="H1760" s="1210"/>
    </row>
    <row r="1761" spans="1:9" s="27" customFormat="1" ht="16.149999999999999" customHeight="1" x14ac:dyDescent="0.2">
      <c r="A1761" s="571" t="s">
        <v>2696</v>
      </c>
      <c r="B1761" s="609">
        <f>IF(A784&lt;1,0)</f>
        <v>0</v>
      </c>
      <c r="C1761" s="565"/>
      <c r="D1761" s="1208"/>
      <c r="E1761" s="1209"/>
      <c r="F1761" s="1209"/>
      <c r="G1761" s="1209"/>
      <c r="H1761" s="1210"/>
    </row>
    <row r="1762" spans="1:9" s="27" customFormat="1" ht="16.149999999999999" customHeight="1" x14ac:dyDescent="0.2">
      <c r="A1762" s="610" t="s">
        <v>2697</v>
      </c>
      <c r="B1762" s="609">
        <f>IF(A784&lt;1,0)</f>
        <v>0</v>
      </c>
      <c r="C1762" s="560"/>
      <c r="D1762" s="1208"/>
      <c r="E1762" s="1209"/>
      <c r="F1762" s="1209"/>
      <c r="G1762" s="1209"/>
      <c r="H1762" s="1210"/>
    </row>
    <row r="1763" spans="1:9" s="27" customFormat="1" ht="16.149999999999999" customHeight="1" x14ac:dyDescent="0.2">
      <c r="A1763" s="611" t="s">
        <v>2698</v>
      </c>
      <c r="B1763" s="612">
        <f>IF(A784&lt;1,0)</f>
        <v>0</v>
      </c>
      <c r="C1763" s="565"/>
      <c r="D1763" s="1208"/>
      <c r="E1763" s="1209"/>
      <c r="F1763" s="1209"/>
      <c r="G1763" s="1209"/>
      <c r="H1763" s="1210"/>
    </row>
    <row r="1764" spans="1:9" s="27" customFormat="1" ht="16.149999999999999" customHeight="1" thickBot="1" x14ac:dyDescent="0.25">
      <c r="A1764" s="614"/>
      <c r="B1764" s="615">
        <f>IF(A784&lt;1,0)</f>
        <v>0</v>
      </c>
      <c r="C1764" s="1124"/>
      <c r="D1764" s="1208"/>
      <c r="E1764" s="1209"/>
      <c r="F1764" s="1209"/>
      <c r="G1764" s="1209"/>
      <c r="H1764" s="1210"/>
    </row>
    <row r="1765" spans="1:9" s="27" customFormat="1" ht="16.149999999999999" customHeight="1" thickBot="1" x14ac:dyDescent="0.25">
      <c r="A1765" s="546"/>
      <c r="B1765" s="578">
        <f>IF(A785&lt;1,0)</f>
        <v>0</v>
      </c>
      <c r="C1765" s="617" t="s">
        <v>2765</v>
      </c>
      <c r="D1765" s="618"/>
      <c r="E1765" s="619"/>
      <c r="F1765" s="619"/>
      <c r="G1765" s="619"/>
      <c r="H1765" s="620"/>
      <c r="I1765" s="470"/>
    </row>
    <row r="1766" spans="1:9" s="27" customFormat="1" ht="16.149999999999999" customHeight="1" thickBot="1" x14ac:dyDescent="0.25">
      <c r="A1766" s="537"/>
      <c r="B1766" s="589">
        <f>IF(A785&lt;1,0)</f>
        <v>0</v>
      </c>
      <c r="C1766" s="621" t="s">
        <v>2722</v>
      </c>
      <c r="D1766" s="622"/>
      <c r="E1766" s="577"/>
      <c r="F1766" s="577"/>
      <c r="G1766" s="577"/>
      <c r="H1766" s="623"/>
      <c r="I1766" s="470"/>
    </row>
    <row r="1767" spans="1:9" s="27" customFormat="1" ht="16.149999999999999" customHeight="1" x14ac:dyDescent="0.2">
      <c r="A1767" s="569" t="s">
        <v>2758</v>
      </c>
      <c r="B1767" s="563">
        <f>IF(A785&lt;1,0)</f>
        <v>0</v>
      </c>
      <c r="C1767" s="600"/>
      <c r="D1767" s="622"/>
      <c r="E1767" s="577"/>
      <c r="F1767" s="577"/>
      <c r="G1767" s="577"/>
      <c r="H1767" s="623"/>
      <c r="I1767" s="470"/>
    </row>
    <row r="1768" spans="1:9" s="27" customFormat="1" ht="16.149999999999999" customHeight="1" x14ac:dyDescent="0.2">
      <c r="A1768" s="571" t="s">
        <v>2759</v>
      </c>
      <c r="B1768" s="533">
        <f>IF(A785&lt;1,0)</f>
        <v>0</v>
      </c>
      <c r="C1768" s="586"/>
      <c r="D1768" s="622"/>
      <c r="E1768" s="577"/>
      <c r="F1768" s="577"/>
      <c r="G1768" s="577"/>
      <c r="H1768" s="623"/>
      <c r="I1768" s="470"/>
    </row>
    <row r="1769" spans="1:9" s="27" customFormat="1" ht="16.149999999999999" customHeight="1" x14ac:dyDescent="0.2">
      <c r="A1769" s="569" t="s">
        <v>2760</v>
      </c>
      <c r="B1769" s="563">
        <f>IF(A785&lt;1,0)</f>
        <v>0</v>
      </c>
      <c r="C1769" s="586"/>
      <c r="D1769" s="622"/>
      <c r="E1769" s="577"/>
      <c r="F1769" s="577"/>
      <c r="G1769" s="577"/>
      <c r="H1769" s="623"/>
      <c r="I1769" s="470"/>
    </row>
    <row r="1770" spans="1:9" s="27" customFormat="1" ht="16.149999999999999" customHeight="1" x14ac:dyDescent="0.2">
      <c r="A1770" s="571" t="s">
        <v>2761</v>
      </c>
      <c r="B1770" s="533">
        <f>IF(A785&lt;1,0)</f>
        <v>0</v>
      </c>
      <c r="C1770" s="586"/>
      <c r="D1770" s="622"/>
      <c r="E1770" s="577"/>
      <c r="F1770" s="577"/>
      <c r="G1770" s="577"/>
      <c r="H1770" s="623"/>
      <c r="I1770" s="470"/>
    </row>
    <row r="1771" spans="1:9" s="27" customFormat="1" ht="16.149999999999999" customHeight="1" x14ac:dyDescent="0.2">
      <c r="A1771" s="571" t="s">
        <v>2762</v>
      </c>
      <c r="B1771" s="533">
        <f>IF(A785&lt;1,0)</f>
        <v>0</v>
      </c>
      <c r="C1771" s="586"/>
      <c r="D1771" s="622"/>
      <c r="E1771" s="577"/>
      <c r="F1771" s="577"/>
      <c r="G1771" s="577"/>
      <c r="H1771" s="623"/>
      <c r="I1771" s="470"/>
    </row>
    <row r="1772" spans="1:9" s="27" customFormat="1" ht="16.149999999999999" customHeight="1" x14ac:dyDescent="0.2">
      <c r="A1772" s="571" t="s">
        <v>2763</v>
      </c>
      <c r="B1772" s="533">
        <f>IF(A785&lt;1,0)</f>
        <v>0</v>
      </c>
      <c r="C1772" s="603"/>
      <c r="D1772" s="622"/>
      <c r="E1772" s="577"/>
      <c r="F1772" s="577"/>
      <c r="G1772" s="577"/>
      <c r="H1772" s="623"/>
      <c r="I1772" s="470"/>
    </row>
    <row r="1773" spans="1:9" s="27" customFormat="1" ht="16.149999999999999" customHeight="1" x14ac:dyDescent="0.2">
      <c r="A1773" s="569"/>
      <c r="B1773" s="533">
        <f>IF(A785&lt;1,0)</f>
        <v>0</v>
      </c>
      <c r="C1773" s="1120"/>
      <c r="D1773" s="622"/>
      <c r="E1773" s="577"/>
      <c r="F1773" s="577"/>
      <c r="G1773" s="577"/>
      <c r="H1773" s="623"/>
      <c r="I1773" s="470"/>
    </row>
    <row r="1774" spans="1:9" s="27" customFormat="1" ht="16.149999999999999" customHeight="1" x14ac:dyDescent="0.2">
      <c r="A1774" s="624"/>
      <c r="B1774" s="533">
        <f>IF(A785&lt;1,0)</f>
        <v>0</v>
      </c>
      <c r="C1774" s="1120"/>
      <c r="D1774" s="622"/>
      <c r="E1774" s="577"/>
      <c r="F1774" s="577"/>
      <c r="G1774" s="577"/>
      <c r="H1774" s="623"/>
      <c r="I1774" s="470"/>
    </row>
    <row r="1775" spans="1:9" s="27" customFormat="1" ht="16.149999999999999" customHeight="1" x14ac:dyDescent="0.2">
      <c r="A1775" s="624"/>
      <c r="B1775" s="533">
        <f>IF(A785&lt;1,0)</f>
        <v>0</v>
      </c>
      <c r="C1775" s="1120"/>
      <c r="D1775" s="622"/>
      <c r="E1775" s="577"/>
      <c r="F1775" s="577"/>
      <c r="G1775" s="577"/>
      <c r="H1775" s="623"/>
      <c r="I1775" s="470"/>
    </row>
    <row r="1776" spans="1:9" s="27" customFormat="1" ht="16.149999999999999" customHeight="1" x14ac:dyDescent="0.2">
      <c r="A1776" s="571"/>
      <c r="B1776" s="533">
        <f>IF(A785&lt;1,0)</f>
        <v>0</v>
      </c>
      <c r="C1776" s="1123"/>
      <c r="D1776" s="622"/>
      <c r="E1776" s="577"/>
      <c r="F1776" s="577"/>
      <c r="G1776" s="577"/>
      <c r="H1776" s="623"/>
      <c r="I1776" s="470"/>
    </row>
    <row r="1777" spans="1:9" s="27" customFormat="1" ht="16.149999999999999" customHeight="1" x14ac:dyDescent="0.2">
      <c r="A1777" s="625"/>
      <c r="B1777" s="763">
        <f>IF(A785&lt;1,0)</f>
        <v>0</v>
      </c>
      <c r="C1777" s="1040" t="s">
        <v>2764</v>
      </c>
      <c r="D1777" s="816"/>
      <c r="E1777" s="817"/>
      <c r="F1777" s="817"/>
      <c r="G1777" s="817"/>
      <c r="H1777" s="818"/>
      <c r="I1777" s="470"/>
    </row>
    <row r="1778" spans="1:9" s="27" customFormat="1" ht="16.149999999999999" customHeight="1" x14ac:dyDescent="0.2">
      <c r="A1778" s="569" t="s">
        <v>2766</v>
      </c>
      <c r="B1778" s="563">
        <f>IF(A785&lt;1,0)</f>
        <v>0</v>
      </c>
      <c r="C1778" s="627"/>
      <c r="D1778" s="622"/>
      <c r="E1778" s="577"/>
      <c r="F1778" s="577"/>
      <c r="G1778" s="577"/>
      <c r="H1778" s="623"/>
      <c r="I1778" s="470"/>
    </row>
    <row r="1779" spans="1:9" s="27" customFormat="1" ht="16.149999999999999" customHeight="1" x14ac:dyDescent="0.2">
      <c r="A1779" s="571" t="s">
        <v>2767</v>
      </c>
      <c r="B1779" s="533">
        <f>IF(A785&lt;1,0)</f>
        <v>0</v>
      </c>
      <c r="C1779" s="572"/>
      <c r="D1779" s="622"/>
      <c r="E1779" s="577"/>
      <c r="F1779" s="577"/>
      <c r="G1779" s="577"/>
      <c r="H1779" s="623"/>
    </row>
    <row r="1780" spans="1:9" s="27" customFormat="1" ht="16.149999999999999" customHeight="1" x14ac:dyDescent="0.2">
      <c r="A1780" s="571" t="s">
        <v>2768</v>
      </c>
      <c r="B1780" s="533">
        <f>IF(A785&lt;1,0)</f>
        <v>0</v>
      </c>
      <c r="C1780" s="601"/>
      <c r="D1780" s="622"/>
      <c r="E1780" s="577"/>
      <c r="F1780" s="577"/>
      <c r="G1780" s="577"/>
      <c r="H1780" s="623"/>
    </row>
    <row r="1781" spans="1:9" s="27" customFormat="1" ht="16.149999999999999" customHeight="1" x14ac:dyDescent="0.2">
      <c r="A1781" s="569"/>
      <c r="B1781" s="626">
        <f>IF(A785&lt;1,0)</f>
        <v>0</v>
      </c>
      <c r="C1781" s="1118"/>
      <c r="D1781" s="622"/>
      <c r="E1781" s="577"/>
      <c r="F1781" s="577"/>
      <c r="G1781" s="577"/>
      <c r="H1781" s="623"/>
    </row>
    <row r="1782" spans="1:9" s="27" customFormat="1" ht="16.149999999999999" customHeight="1" x14ac:dyDescent="0.2">
      <c r="A1782" s="624"/>
      <c r="B1782" s="533">
        <f>IF(A785&lt;1,0)</f>
        <v>0</v>
      </c>
      <c r="C1782" s="1118"/>
      <c r="D1782" s="622"/>
      <c r="E1782" s="577"/>
      <c r="F1782" s="577"/>
      <c r="G1782" s="577"/>
      <c r="H1782" s="623"/>
    </row>
    <row r="1783" spans="1:9" s="27" customFormat="1" ht="16.149999999999999" customHeight="1" thickBot="1" x14ac:dyDescent="0.25">
      <c r="A1783" s="628"/>
      <c r="B1783" s="536">
        <f>IF(A785&lt;1,0)</f>
        <v>0</v>
      </c>
      <c r="C1783" s="1118"/>
      <c r="D1783" s="622"/>
      <c r="E1783" s="577"/>
      <c r="F1783" s="577"/>
      <c r="G1783" s="577"/>
      <c r="H1783" s="623"/>
    </row>
    <row r="1784" spans="1:9" s="27" customFormat="1" ht="16.149999999999999" customHeight="1" thickBot="1" x14ac:dyDescent="0.25">
      <c r="A1784" s="546"/>
      <c r="B1784" s="578">
        <f>IF(A786&lt;1,0)</f>
        <v>0</v>
      </c>
      <c r="C1784" s="617" t="s">
        <v>2769</v>
      </c>
      <c r="D1784" s="1205"/>
      <c r="E1784" s="1206"/>
      <c r="F1784" s="1206"/>
      <c r="G1784" s="1206"/>
      <c r="H1784" s="1207"/>
      <c r="I1784" s="470"/>
    </row>
    <row r="1785" spans="1:9" s="27" customFormat="1" ht="16.149999999999999" customHeight="1" thickBot="1" x14ac:dyDescent="0.25">
      <c r="A1785" s="537"/>
      <c r="B1785" s="589">
        <f>IF(A786&lt;1,0)</f>
        <v>0</v>
      </c>
      <c r="C1785" s="629" t="s">
        <v>2722</v>
      </c>
      <c r="D1785" s="1208"/>
      <c r="E1785" s="1209"/>
      <c r="F1785" s="1209"/>
      <c r="G1785" s="1209"/>
      <c r="H1785" s="1210"/>
      <c r="I1785" s="470"/>
    </row>
    <row r="1786" spans="1:9" s="27" customFormat="1" ht="16.149999999999999" customHeight="1" x14ac:dyDescent="0.2">
      <c r="A1786" s="569" t="s">
        <v>2759</v>
      </c>
      <c r="B1786" s="563">
        <f>IF(A786&lt;1,0)</f>
        <v>0</v>
      </c>
      <c r="C1786" s="600"/>
      <c r="D1786" s="1208"/>
      <c r="E1786" s="1209"/>
      <c r="F1786" s="1209"/>
      <c r="G1786" s="1209"/>
      <c r="H1786" s="1210"/>
      <c r="I1786" s="470"/>
    </row>
    <row r="1787" spans="1:9" s="27" customFormat="1" ht="16.149999999999999" customHeight="1" x14ac:dyDescent="0.2">
      <c r="A1787" s="571" t="s">
        <v>2760</v>
      </c>
      <c r="B1787" s="533">
        <f>IF(A786&lt;1,0)</f>
        <v>0</v>
      </c>
      <c r="C1787" s="586"/>
      <c r="D1787" s="1208"/>
      <c r="E1787" s="1209"/>
      <c r="F1787" s="1209"/>
      <c r="G1787" s="1209"/>
      <c r="H1787" s="1210"/>
      <c r="I1787" s="470"/>
    </row>
    <row r="1788" spans="1:9" s="27" customFormat="1" ht="16.149999999999999" customHeight="1" x14ac:dyDescent="0.2">
      <c r="A1788" s="571" t="s">
        <v>2761</v>
      </c>
      <c r="B1788" s="533">
        <f>IF(A786&lt;1,0)</f>
        <v>0</v>
      </c>
      <c r="C1788" s="586"/>
      <c r="D1788" s="1208"/>
      <c r="E1788" s="1209"/>
      <c r="F1788" s="1209"/>
      <c r="G1788" s="1209"/>
      <c r="H1788" s="1210"/>
      <c r="I1788" s="470"/>
    </row>
    <row r="1789" spans="1:9" s="27" customFormat="1" ht="16.149999999999999" customHeight="1" x14ac:dyDescent="0.2">
      <c r="A1789" s="610" t="s">
        <v>2762</v>
      </c>
      <c r="B1789" s="533">
        <f>IF(A786&lt;1,0)</f>
        <v>0</v>
      </c>
      <c r="C1789" s="560"/>
      <c r="D1789" s="1208"/>
      <c r="E1789" s="1209"/>
      <c r="F1789" s="1209"/>
      <c r="G1789" s="1209"/>
      <c r="H1789" s="1210"/>
    </row>
    <row r="1790" spans="1:9" s="27" customFormat="1" ht="16.149999999999999" customHeight="1" x14ac:dyDescent="0.2">
      <c r="A1790" s="625" t="s">
        <v>2763</v>
      </c>
      <c r="B1790" s="626">
        <f>IF(A786&lt;1,0)</f>
        <v>0</v>
      </c>
      <c r="C1790" s="627"/>
      <c r="D1790" s="1208"/>
      <c r="E1790" s="1209"/>
      <c r="F1790" s="1209"/>
      <c r="G1790" s="1209"/>
      <c r="H1790" s="1210"/>
      <c r="I1790" s="470"/>
    </row>
    <row r="1791" spans="1:9" s="27" customFormat="1" ht="16.149999999999999" customHeight="1" x14ac:dyDescent="0.2">
      <c r="A1791" s="569"/>
      <c r="B1791" s="630">
        <f>IF(A786&lt;1,0)</f>
        <v>0</v>
      </c>
      <c r="C1791" s="1120"/>
      <c r="D1791" s="1208"/>
      <c r="E1791" s="1209"/>
      <c r="F1791" s="1209"/>
      <c r="G1791" s="1209"/>
      <c r="H1791" s="1210"/>
      <c r="I1791" s="470"/>
    </row>
    <row r="1792" spans="1:9" s="27" customFormat="1" ht="16.149999999999999" customHeight="1" x14ac:dyDescent="0.2">
      <c r="A1792" s="571"/>
      <c r="B1792" s="533">
        <f>IF(A786&lt;1,0)</f>
        <v>0</v>
      </c>
      <c r="C1792" s="1120"/>
      <c r="D1792" s="1208"/>
      <c r="E1792" s="1209"/>
      <c r="F1792" s="1209"/>
      <c r="G1792" s="1209"/>
      <c r="H1792" s="1210"/>
      <c r="I1792" s="470"/>
    </row>
    <row r="1793" spans="1:9" s="27" customFormat="1" ht="16.149999999999999" customHeight="1" x14ac:dyDescent="0.2">
      <c r="A1793" s="569"/>
      <c r="B1793" s="587">
        <f>IF(A786&lt;1,0)</f>
        <v>0</v>
      </c>
      <c r="C1793" s="1120"/>
      <c r="D1793" s="1208"/>
      <c r="E1793" s="1209"/>
      <c r="F1793" s="1209"/>
      <c r="G1793" s="1209"/>
      <c r="H1793" s="1210"/>
      <c r="I1793" s="470"/>
    </row>
    <row r="1794" spans="1:9" s="27" customFormat="1" ht="16.149999999999999" customHeight="1" x14ac:dyDescent="0.2">
      <c r="A1794" s="571"/>
      <c r="B1794" s="533">
        <f>IF(A786&lt;1,0)</f>
        <v>0</v>
      </c>
      <c r="C1794" s="1120"/>
      <c r="D1794" s="1208"/>
      <c r="E1794" s="1209"/>
      <c r="F1794" s="1209"/>
      <c r="G1794" s="1209"/>
      <c r="H1794" s="1210"/>
      <c r="I1794" s="470"/>
    </row>
    <row r="1795" spans="1:9" s="27" customFormat="1" ht="16.149999999999999" customHeight="1" thickBot="1" x14ac:dyDescent="0.25">
      <c r="A1795" s="604"/>
      <c r="B1795" s="626">
        <f>IF(A786&lt;1,0)</f>
        <v>0</v>
      </c>
      <c r="C1795" s="1121"/>
      <c r="D1795" s="1208"/>
      <c r="E1795" s="1209"/>
      <c r="F1795" s="1209"/>
      <c r="G1795" s="1209"/>
      <c r="H1795" s="1210"/>
      <c r="I1795" s="470"/>
    </row>
    <row r="1796" spans="1:9" s="27" customFormat="1" ht="16.149999999999999" customHeight="1" thickBot="1" x14ac:dyDescent="0.25">
      <c r="A1796" s="606"/>
      <c r="B1796" s="631">
        <f>IF(A786&lt;1,0)</f>
        <v>0</v>
      </c>
      <c r="C1796" s="632" t="s">
        <v>2764</v>
      </c>
      <c r="D1796" s="1208"/>
      <c r="E1796" s="1209"/>
      <c r="F1796" s="1209"/>
      <c r="G1796" s="1209"/>
      <c r="H1796" s="1210"/>
      <c r="I1796" s="470"/>
    </row>
    <row r="1797" spans="1:9" s="27" customFormat="1" ht="16.149999999999999" customHeight="1" x14ac:dyDescent="0.2">
      <c r="A1797" s="569" t="s">
        <v>2693</v>
      </c>
      <c r="B1797" s="563">
        <f>IF(A786&lt;1,0)</f>
        <v>0</v>
      </c>
      <c r="C1797" s="600"/>
      <c r="D1797" s="1208"/>
      <c r="E1797" s="1209"/>
      <c r="F1797" s="1209"/>
      <c r="G1797" s="1209"/>
      <c r="H1797" s="1210"/>
      <c r="I1797" s="470"/>
    </row>
    <row r="1798" spans="1:9" s="27" customFormat="1" ht="16.149999999999999" customHeight="1" x14ac:dyDescent="0.2">
      <c r="A1798" s="571" t="s">
        <v>2713</v>
      </c>
      <c r="B1798" s="533">
        <f>IF(A786&lt;1,0)</f>
        <v>0</v>
      </c>
      <c r="C1798" s="572"/>
      <c r="D1798" s="1208"/>
      <c r="E1798" s="1209"/>
      <c r="F1798" s="1209"/>
      <c r="G1798" s="1209"/>
      <c r="H1798" s="1210"/>
    </row>
    <row r="1799" spans="1:9" s="27" customFormat="1" ht="16.149999999999999" customHeight="1" x14ac:dyDescent="0.2">
      <c r="A1799" s="569" t="s">
        <v>2696</v>
      </c>
      <c r="B1799" s="563">
        <f>IF(A786&lt;1,0)</f>
        <v>0</v>
      </c>
      <c r="C1799" s="572"/>
      <c r="D1799" s="1208"/>
      <c r="E1799" s="1209"/>
      <c r="F1799" s="1209"/>
      <c r="G1799" s="1209"/>
      <c r="H1799" s="1210"/>
    </row>
    <row r="1800" spans="1:9" s="27" customFormat="1" ht="16.149999999999999" customHeight="1" x14ac:dyDescent="0.2">
      <c r="A1800" s="610" t="s">
        <v>2697</v>
      </c>
      <c r="B1800" s="533">
        <f>IF(A786&lt;1,0)</f>
        <v>0</v>
      </c>
      <c r="C1800" s="633"/>
      <c r="D1800" s="1208"/>
      <c r="E1800" s="1209"/>
      <c r="F1800" s="1209"/>
      <c r="G1800" s="1209"/>
      <c r="H1800" s="1210"/>
    </row>
    <row r="1801" spans="1:9" s="27" customFormat="1" ht="16.149999999999999" customHeight="1" x14ac:dyDescent="0.2">
      <c r="A1801" s="610" t="s">
        <v>2698</v>
      </c>
      <c r="B1801" s="533">
        <f>IF(A786&lt;1,0)</f>
        <v>0</v>
      </c>
      <c r="C1801" s="572"/>
      <c r="D1801" s="1208"/>
      <c r="E1801" s="1209"/>
      <c r="F1801" s="1209"/>
      <c r="G1801" s="1209"/>
      <c r="H1801" s="1210"/>
    </row>
    <row r="1802" spans="1:9" s="27" customFormat="1" ht="16.149999999999999" customHeight="1" thickBot="1" x14ac:dyDescent="0.25">
      <c r="A1802" s="634"/>
      <c r="B1802" s="533">
        <f>IF(A786&lt;1,0)</f>
        <v>0</v>
      </c>
      <c r="C1802" s="1122"/>
      <c r="D1802" s="1208"/>
      <c r="E1802" s="1209"/>
      <c r="F1802" s="1209"/>
      <c r="G1802" s="1209"/>
      <c r="H1802" s="1210"/>
    </row>
    <row r="1803" spans="1:9" s="27" customFormat="1" ht="16.149999999999999" customHeight="1" thickBot="1" x14ac:dyDescent="0.25">
      <c r="A1803" s="546"/>
      <c r="B1803" s="578">
        <f>IF(A787&lt;1,0)</f>
        <v>0</v>
      </c>
      <c r="C1803" s="596" t="s">
        <v>2770</v>
      </c>
      <c r="D1803" s="1205"/>
      <c r="E1803" s="1206"/>
      <c r="F1803" s="1206"/>
      <c r="G1803" s="1206"/>
      <c r="H1803" s="1207"/>
      <c r="I1803" s="470"/>
    </row>
    <row r="1804" spans="1:9" s="27" customFormat="1" ht="16.149999999999999" customHeight="1" thickBot="1" x14ac:dyDescent="0.25">
      <c r="A1804" s="537"/>
      <c r="B1804" s="589">
        <f>IF(A787&lt;1,0)</f>
        <v>0</v>
      </c>
      <c r="C1804" s="598" t="s">
        <v>2722</v>
      </c>
      <c r="D1804" s="1208"/>
      <c r="E1804" s="1209"/>
      <c r="F1804" s="1209"/>
      <c r="G1804" s="1209"/>
      <c r="H1804" s="1210"/>
      <c r="I1804" s="470"/>
    </row>
    <row r="1805" spans="1:9" s="27" customFormat="1" ht="16.149999999999999" customHeight="1" x14ac:dyDescent="0.2">
      <c r="A1805" s="569" t="s">
        <v>2759</v>
      </c>
      <c r="B1805" s="563">
        <f>IF(A787&lt;1,0)</f>
        <v>0</v>
      </c>
      <c r="C1805" s="600"/>
      <c r="D1805" s="1208"/>
      <c r="E1805" s="1209"/>
      <c r="F1805" s="1209"/>
      <c r="G1805" s="1209"/>
      <c r="H1805" s="1210"/>
      <c r="I1805" s="470"/>
    </row>
    <row r="1806" spans="1:9" s="27" customFormat="1" ht="16.149999999999999" customHeight="1" x14ac:dyDescent="0.2">
      <c r="A1806" s="571" t="s">
        <v>2760</v>
      </c>
      <c r="B1806" s="533">
        <f>IF(A787&lt;1,0)</f>
        <v>0</v>
      </c>
      <c r="C1806" s="586"/>
      <c r="D1806" s="1208"/>
      <c r="E1806" s="1209"/>
      <c r="F1806" s="1209"/>
      <c r="G1806" s="1209"/>
      <c r="H1806" s="1210"/>
      <c r="I1806" s="470"/>
    </row>
    <row r="1807" spans="1:9" s="27" customFormat="1" ht="16.149999999999999" customHeight="1" x14ac:dyDescent="0.2">
      <c r="A1807" s="571" t="s">
        <v>2761</v>
      </c>
      <c r="B1807" s="533">
        <f>IF(A787&lt;1,0)</f>
        <v>0</v>
      </c>
      <c r="C1807" s="586"/>
      <c r="D1807" s="1208"/>
      <c r="E1807" s="1209"/>
      <c r="F1807" s="1209"/>
      <c r="G1807" s="1209"/>
      <c r="H1807" s="1210"/>
      <c r="I1807" s="470"/>
    </row>
    <row r="1808" spans="1:9" s="27" customFormat="1" ht="16.149999999999999" customHeight="1" x14ac:dyDescent="0.2">
      <c r="A1808" s="571" t="s">
        <v>2762</v>
      </c>
      <c r="B1808" s="533">
        <f>IF(A787&lt;1,0)</f>
        <v>0</v>
      </c>
      <c r="C1808" s="586"/>
      <c r="D1808" s="1208"/>
      <c r="E1808" s="1209"/>
      <c r="F1808" s="1209"/>
      <c r="G1808" s="1209"/>
      <c r="H1808" s="1210"/>
      <c r="I1808" s="470"/>
    </row>
    <row r="1809" spans="1:9" s="27" customFormat="1" ht="16.149999999999999" customHeight="1" x14ac:dyDescent="0.2">
      <c r="A1809" s="571" t="s">
        <v>2763</v>
      </c>
      <c r="B1809" s="533">
        <f>IF(A787&lt;1,0)</f>
        <v>0</v>
      </c>
      <c r="C1809" s="586"/>
      <c r="D1809" s="1208"/>
      <c r="E1809" s="1209"/>
      <c r="F1809" s="1209"/>
      <c r="G1809" s="1209"/>
      <c r="H1809" s="1210"/>
      <c r="I1809" s="470"/>
    </row>
    <row r="1810" spans="1:9" s="27" customFormat="1" ht="16.149999999999999" customHeight="1" x14ac:dyDescent="0.2">
      <c r="A1810" s="624"/>
      <c r="B1810" s="533">
        <f>IF(A787&lt;1,0)</f>
        <v>0</v>
      </c>
      <c r="C1810" s="1120"/>
      <c r="D1810" s="1208"/>
      <c r="E1810" s="1209"/>
      <c r="F1810" s="1209"/>
      <c r="G1810" s="1209"/>
      <c r="H1810" s="1210"/>
      <c r="I1810" s="470"/>
    </row>
    <row r="1811" spans="1:9" s="27" customFormat="1" ht="16.149999999999999" customHeight="1" x14ac:dyDescent="0.2">
      <c r="A1811" s="624"/>
      <c r="B1811" s="533">
        <f>IF(A787&lt;1,0)</f>
        <v>0</v>
      </c>
      <c r="C1811" s="1120"/>
      <c r="D1811" s="1208"/>
      <c r="E1811" s="1209"/>
      <c r="F1811" s="1209"/>
      <c r="G1811" s="1209"/>
      <c r="H1811" s="1210"/>
      <c r="I1811" s="470"/>
    </row>
    <row r="1812" spans="1:9" s="27" customFormat="1" ht="16.149999999999999" customHeight="1" thickBot="1" x14ac:dyDescent="0.25">
      <c r="A1812" s="628"/>
      <c r="B1812" s="536">
        <f>IF(A787&lt;1,0)</f>
        <v>0</v>
      </c>
      <c r="C1812" s="1121"/>
      <c r="D1812" s="1208"/>
      <c r="E1812" s="1209"/>
      <c r="F1812" s="1209"/>
      <c r="G1812" s="1209"/>
      <c r="H1812" s="1210"/>
      <c r="I1812" s="470"/>
    </row>
    <row r="1813" spans="1:9" s="27" customFormat="1" ht="16.149999999999999" customHeight="1" thickBot="1" x14ac:dyDescent="0.25">
      <c r="A1813" s="606"/>
      <c r="B1813" s="631">
        <f>IF(A787&lt;1,0)</f>
        <v>0</v>
      </c>
      <c r="C1813" s="539" t="s">
        <v>2764</v>
      </c>
      <c r="D1813" s="1208"/>
      <c r="E1813" s="1209"/>
      <c r="F1813" s="1209"/>
      <c r="G1813" s="1209"/>
      <c r="H1813" s="1210"/>
      <c r="I1813" s="470"/>
    </row>
    <row r="1814" spans="1:9" s="27" customFormat="1" ht="16.149999999999999" customHeight="1" x14ac:dyDescent="0.2">
      <c r="A1814" s="635" t="s">
        <v>2766</v>
      </c>
      <c r="B1814" s="636">
        <f>IF(A787&lt;1,0)</f>
        <v>0</v>
      </c>
      <c r="C1814" s="600"/>
      <c r="D1814" s="1208"/>
      <c r="E1814" s="1209"/>
      <c r="F1814" s="1209"/>
      <c r="G1814" s="1209"/>
      <c r="H1814" s="1210"/>
      <c r="I1814" s="470"/>
    </row>
    <row r="1815" spans="1:9" s="27" customFormat="1" ht="16.149999999999999" customHeight="1" x14ac:dyDescent="0.2">
      <c r="A1815" s="571" t="s">
        <v>2767</v>
      </c>
      <c r="B1815" s="587">
        <f>IF(A787&lt;1,0)</f>
        <v>0</v>
      </c>
      <c r="C1815" s="534"/>
      <c r="D1815" s="1208"/>
      <c r="E1815" s="1209"/>
      <c r="F1815" s="1209"/>
      <c r="G1815" s="1209"/>
      <c r="H1815" s="1210"/>
    </row>
    <row r="1816" spans="1:9" s="27" customFormat="1" ht="16.149999999999999" customHeight="1" x14ac:dyDescent="0.2">
      <c r="A1816" s="571" t="s">
        <v>2768</v>
      </c>
      <c r="B1816" s="533">
        <f>IF(A787&lt;1,0)</f>
        <v>0</v>
      </c>
      <c r="C1816" s="601"/>
      <c r="D1816" s="1208"/>
      <c r="E1816" s="1209"/>
      <c r="F1816" s="1209"/>
      <c r="G1816" s="1209"/>
      <c r="H1816" s="1210"/>
    </row>
    <row r="1817" spans="1:9" s="27" customFormat="1" ht="16.149999999999999" customHeight="1" x14ac:dyDescent="0.2">
      <c r="A1817" s="569"/>
      <c r="B1817" s="533">
        <f>IF(A787&lt;1,0)</f>
        <v>0</v>
      </c>
      <c r="C1817" s="1118"/>
      <c r="D1817" s="1208"/>
      <c r="E1817" s="1209"/>
      <c r="F1817" s="1209"/>
      <c r="G1817" s="1209"/>
      <c r="H1817" s="1210"/>
    </row>
    <row r="1818" spans="1:9" s="27" customFormat="1" ht="16.149999999999999" customHeight="1" x14ac:dyDescent="0.2">
      <c r="A1818" s="624"/>
      <c r="B1818" s="533">
        <f>IF(A787&lt;1,0)</f>
        <v>0</v>
      </c>
      <c r="C1818" s="1118"/>
      <c r="D1818" s="1208"/>
      <c r="E1818" s="1209"/>
      <c r="F1818" s="1209"/>
      <c r="G1818" s="1209"/>
      <c r="H1818" s="1210"/>
    </row>
    <row r="1819" spans="1:9" s="27" customFormat="1" ht="16.149999999999999" customHeight="1" x14ac:dyDescent="0.2">
      <c r="A1819" s="624"/>
      <c r="B1819" s="533">
        <f>IF(A787&lt;1,0)</f>
        <v>0</v>
      </c>
      <c r="C1819" s="1118"/>
      <c r="D1819" s="1208"/>
      <c r="E1819" s="1209"/>
      <c r="F1819" s="1209"/>
      <c r="G1819" s="1209"/>
      <c r="H1819" s="1210"/>
    </row>
    <row r="1820" spans="1:9" s="27" customFormat="1" ht="16.149999999999999" customHeight="1" x14ac:dyDescent="0.2">
      <c r="A1820" s="624"/>
      <c r="B1820" s="533">
        <f>IF(A787&lt;1,0)</f>
        <v>0</v>
      </c>
      <c r="C1820" s="1118"/>
      <c r="D1820" s="1208"/>
      <c r="E1820" s="1209"/>
      <c r="F1820" s="1209"/>
      <c r="G1820" s="1209"/>
      <c r="H1820" s="1210"/>
    </row>
    <row r="1821" spans="1:9" s="27" customFormat="1" ht="16.149999999999999" customHeight="1" thickBot="1" x14ac:dyDescent="0.25">
      <c r="A1821" s="628"/>
      <c r="B1821" s="536">
        <f>IF(A787&lt;1,0)</f>
        <v>0</v>
      </c>
      <c r="C1821" s="1119"/>
      <c r="D1821" s="1211"/>
      <c r="E1821" s="1212"/>
      <c r="F1821" s="1212"/>
      <c r="G1821" s="1212"/>
      <c r="H1821" s="1213"/>
    </row>
    <row r="1822" spans="1:9" s="27" customFormat="1" ht="16.149999999999999" customHeight="1" thickBot="1" x14ac:dyDescent="0.25">
      <c r="A1822" s="488"/>
      <c r="B1822" s="578">
        <f>IF(A828&lt;1,0)</f>
        <v>0</v>
      </c>
      <c r="C1822" s="637" t="s">
        <v>2771</v>
      </c>
      <c r="D1822" s="1205"/>
      <c r="E1822" s="1206"/>
      <c r="F1822" s="1206"/>
      <c r="G1822" s="1206"/>
      <c r="H1822" s="1207"/>
    </row>
    <row r="1823" spans="1:9" s="27" customFormat="1" ht="16.149999999999999" customHeight="1" thickBot="1" x14ac:dyDescent="0.25">
      <c r="A1823" s="488"/>
      <c r="B1823" s="578">
        <f>IF(A828&lt;1,0)</f>
        <v>0</v>
      </c>
      <c r="C1823" s="638" t="s">
        <v>2772</v>
      </c>
      <c r="D1823" s="1208"/>
      <c r="E1823" s="1209"/>
      <c r="F1823" s="1209"/>
      <c r="G1823" s="1209"/>
      <c r="H1823" s="1210"/>
    </row>
    <row r="1824" spans="1:9" s="27" customFormat="1" ht="16.149999999999999" customHeight="1" thickBot="1" x14ac:dyDescent="0.25">
      <c r="A1824" s="537"/>
      <c r="B1824" s="589">
        <f>IF(A828&lt;1,0)</f>
        <v>0</v>
      </c>
      <c r="C1824" s="639" t="s">
        <v>2722</v>
      </c>
      <c r="D1824" s="1208"/>
      <c r="E1824" s="1209"/>
      <c r="F1824" s="1209"/>
      <c r="G1824" s="1209"/>
      <c r="H1824" s="1210"/>
    </row>
    <row r="1825" spans="1:8" s="27" customFormat="1" ht="16.149999999999999" customHeight="1" x14ac:dyDescent="0.2">
      <c r="A1825" s="640" t="s">
        <v>2760</v>
      </c>
      <c r="B1825" s="641">
        <f>IF(A828&lt;1,0)</f>
        <v>0</v>
      </c>
      <c r="C1825" s="575"/>
      <c r="D1825" s="1208"/>
      <c r="E1825" s="1209"/>
      <c r="F1825" s="1209"/>
      <c r="G1825" s="1209"/>
      <c r="H1825" s="1210"/>
    </row>
    <row r="1826" spans="1:8" s="27" customFormat="1" ht="16.149999999999999" customHeight="1" x14ac:dyDescent="0.2">
      <c r="A1826" s="552" t="s">
        <v>2761</v>
      </c>
      <c r="B1826" s="533">
        <f>IF(A828&lt;1,0)</f>
        <v>0</v>
      </c>
      <c r="C1826" s="534"/>
      <c r="D1826" s="1208"/>
      <c r="E1826" s="1209"/>
      <c r="F1826" s="1209"/>
      <c r="G1826" s="1209"/>
      <c r="H1826" s="1210"/>
    </row>
    <row r="1827" spans="1:8" s="27" customFormat="1" ht="16.149999999999999" customHeight="1" x14ac:dyDescent="0.2">
      <c r="A1827" s="552" t="s">
        <v>2762</v>
      </c>
      <c r="B1827" s="587">
        <f>IF(A828&lt;1,0)</f>
        <v>0</v>
      </c>
      <c r="C1827" s="534"/>
      <c r="D1827" s="1208"/>
      <c r="E1827" s="1209"/>
      <c r="F1827" s="1209"/>
      <c r="G1827" s="1209"/>
      <c r="H1827" s="1210"/>
    </row>
    <row r="1828" spans="1:8" s="27" customFormat="1" ht="16.149999999999999" customHeight="1" x14ac:dyDescent="0.2">
      <c r="A1828" s="552"/>
      <c r="B1828" s="533">
        <f>IF(A828&lt;1,0)</f>
        <v>0</v>
      </c>
      <c r="C1828" s="1097"/>
      <c r="D1828" s="1208"/>
      <c r="E1828" s="1209"/>
      <c r="F1828" s="1209"/>
      <c r="G1828" s="1209"/>
      <c r="H1828" s="1210"/>
    </row>
    <row r="1829" spans="1:8" s="27" customFormat="1" ht="16.149999999999999" customHeight="1" x14ac:dyDescent="0.2">
      <c r="A1829" s="552"/>
      <c r="B1829" s="533">
        <f>IF(A828&lt;1,0)</f>
        <v>0</v>
      </c>
      <c r="C1829" s="1097"/>
      <c r="D1829" s="1208"/>
      <c r="E1829" s="1209"/>
      <c r="F1829" s="1209"/>
      <c r="G1829" s="1209"/>
      <c r="H1829" s="1210"/>
    </row>
    <row r="1830" spans="1:8" s="27" customFormat="1" ht="16.149999999999999" customHeight="1" x14ac:dyDescent="0.2">
      <c r="A1830" s="550"/>
      <c r="B1830" s="630">
        <f>IF(A828&lt;1,0)</f>
        <v>0</v>
      </c>
      <c r="C1830" s="1097"/>
      <c r="D1830" s="1208"/>
      <c r="E1830" s="1209"/>
      <c r="F1830" s="1209"/>
      <c r="G1830" s="1209"/>
      <c r="H1830" s="1210"/>
    </row>
    <row r="1831" spans="1:8" s="27" customFormat="1" ht="16.149999999999999" customHeight="1" x14ac:dyDescent="0.2">
      <c r="A1831" s="552"/>
      <c r="B1831" s="533">
        <f>IF(A828&lt;1,0)</f>
        <v>0</v>
      </c>
      <c r="C1831" s="1097"/>
      <c r="D1831" s="1208"/>
      <c r="E1831" s="1209"/>
      <c r="F1831" s="1209"/>
      <c r="G1831" s="1209"/>
      <c r="H1831" s="1210"/>
    </row>
    <row r="1832" spans="1:8" s="27" customFormat="1" ht="16.149999999999999" customHeight="1" x14ac:dyDescent="0.2">
      <c r="A1832" s="552"/>
      <c r="B1832" s="533">
        <f>IF(A828&lt;1,0)</f>
        <v>0</v>
      </c>
      <c r="C1832" s="1097"/>
      <c r="D1832" s="1208"/>
      <c r="E1832" s="1209"/>
      <c r="F1832" s="1209"/>
      <c r="G1832" s="1209"/>
      <c r="H1832" s="1210"/>
    </row>
    <row r="1833" spans="1:8" s="27" customFormat="1" ht="16.149999999999999" customHeight="1" x14ac:dyDescent="0.2">
      <c r="A1833" s="642"/>
      <c r="B1833" s="559">
        <f>IF(A828&lt;1,0)</f>
        <v>0</v>
      </c>
      <c r="C1833" s="643"/>
      <c r="D1833" s="1208"/>
      <c r="E1833" s="1209"/>
      <c r="F1833" s="1209"/>
      <c r="G1833" s="1209"/>
      <c r="H1833" s="1210"/>
    </row>
    <row r="1834" spans="1:8" s="27" customFormat="1" ht="16.149999999999999" customHeight="1" x14ac:dyDescent="0.2">
      <c r="A1834" s="644"/>
      <c r="B1834" s="563">
        <f>IF(A828&lt;1,0)</f>
        <v>0</v>
      </c>
      <c r="C1834" s="1114"/>
      <c r="D1834" s="1208"/>
      <c r="E1834" s="1209"/>
      <c r="F1834" s="1209"/>
      <c r="G1834" s="1209"/>
      <c r="H1834" s="1210"/>
    </row>
    <row r="1835" spans="1:8" s="27" customFormat="1" ht="16.149999999999999" customHeight="1" x14ac:dyDescent="0.2">
      <c r="A1835" s="645"/>
      <c r="B1835" s="533">
        <f>IF(A828&lt;1,0)</f>
        <v>0</v>
      </c>
      <c r="C1835" s="1115"/>
      <c r="D1835" s="1208"/>
      <c r="E1835" s="1209"/>
      <c r="F1835" s="1209"/>
      <c r="G1835" s="1209"/>
      <c r="H1835" s="1210"/>
    </row>
    <row r="1836" spans="1:8" s="27" customFormat="1" ht="16.149999999999999" customHeight="1" x14ac:dyDescent="0.2">
      <c r="A1836" s="646"/>
      <c r="B1836" s="563">
        <f>IF(A828&lt;1,0)</f>
        <v>0</v>
      </c>
      <c r="C1836" s="1115"/>
      <c r="D1836" s="1208"/>
      <c r="E1836" s="1209"/>
      <c r="F1836" s="1209"/>
      <c r="G1836" s="1209"/>
      <c r="H1836" s="1210"/>
    </row>
    <row r="1837" spans="1:8" s="27" customFormat="1" ht="16.149999999999999" customHeight="1" x14ac:dyDescent="0.2">
      <c r="A1837" s="645"/>
      <c r="B1837" s="533">
        <f>IF(A828&lt;1,0)</f>
        <v>0</v>
      </c>
      <c r="C1837" s="1116"/>
      <c r="D1837" s="1208"/>
      <c r="E1837" s="1209"/>
      <c r="F1837" s="1209"/>
      <c r="G1837" s="1209"/>
      <c r="H1837" s="1210"/>
    </row>
    <row r="1838" spans="1:8" s="27" customFormat="1" ht="16.149999999999999" customHeight="1" x14ac:dyDescent="0.2">
      <c r="A1838" s="645"/>
      <c r="B1838" s="533">
        <f>IF(A828&lt;1,0)</f>
        <v>0</v>
      </c>
      <c r="C1838" s="1116"/>
      <c r="D1838" s="1208"/>
      <c r="E1838" s="1209"/>
      <c r="F1838" s="1209"/>
      <c r="G1838" s="1209"/>
      <c r="H1838" s="1210"/>
    </row>
    <row r="1839" spans="1:8" s="27" customFormat="1" ht="16.149999999999999" customHeight="1" x14ac:dyDescent="0.2">
      <c r="A1839" s="646"/>
      <c r="B1839" s="533">
        <f>IF(A828&lt;1,0)</f>
        <v>0</v>
      </c>
      <c r="C1839" s="1116"/>
      <c r="D1839" s="1208"/>
      <c r="E1839" s="1209"/>
      <c r="F1839" s="1209"/>
      <c r="G1839" s="1209"/>
      <c r="H1839" s="1210"/>
    </row>
    <row r="1840" spans="1:8" s="27" customFormat="1" ht="16.149999999999999" customHeight="1" thickBot="1" x14ac:dyDescent="0.25">
      <c r="A1840" s="1041"/>
      <c r="B1840" s="536">
        <f>IF(A828&lt;1,0)</f>
        <v>0</v>
      </c>
      <c r="C1840" s="1117"/>
      <c r="D1840" s="1208"/>
      <c r="E1840" s="1209"/>
      <c r="F1840" s="1209"/>
      <c r="G1840" s="1209"/>
      <c r="H1840" s="1210"/>
    </row>
    <row r="1841" spans="1:9" s="27" customFormat="1" ht="16.149999999999999" customHeight="1" thickBot="1" x14ac:dyDescent="0.25">
      <c r="A1841" s="648"/>
      <c r="B1841" s="578">
        <f>IF(A816&lt;1,0)</f>
        <v>0</v>
      </c>
      <c r="C1841" s="700" t="s">
        <v>2773</v>
      </c>
      <c r="D1841" s="1205"/>
      <c r="E1841" s="1206"/>
      <c r="F1841" s="1206"/>
      <c r="G1841" s="1206"/>
      <c r="H1841" s="1207"/>
      <c r="I1841" s="546"/>
    </row>
    <row r="1842" spans="1:9" s="27" customFormat="1" ht="16.149999999999999" customHeight="1" thickBot="1" x14ac:dyDescent="0.25">
      <c r="B1842" s="578">
        <f>IF(A816&lt;1,0)</f>
        <v>0</v>
      </c>
      <c r="C1842" s="650" t="s">
        <v>2774</v>
      </c>
      <c r="D1842" s="1208"/>
      <c r="E1842" s="1209"/>
      <c r="F1842" s="1209"/>
      <c r="G1842" s="1209"/>
      <c r="H1842" s="1210"/>
      <c r="I1842" s="546"/>
    </row>
    <row r="1843" spans="1:9" s="27" customFormat="1" ht="16.149999999999999" customHeight="1" thickBot="1" x14ac:dyDescent="0.25">
      <c r="A1843" s="537"/>
      <c r="B1843" s="589">
        <f>IF(A816&lt;1,0)</f>
        <v>0</v>
      </c>
      <c r="C1843" s="651" t="s">
        <v>2722</v>
      </c>
      <c r="D1843" s="1208"/>
      <c r="E1843" s="1209"/>
      <c r="F1843" s="1209"/>
      <c r="G1843" s="1209"/>
      <c r="H1843" s="1210"/>
      <c r="I1843" s="546"/>
    </row>
    <row r="1844" spans="1:9" s="27" customFormat="1" ht="16.149999999999999" customHeight="1" x14ac:dyDescent="0.2">
      <c r="A1844" s="922" t="s">
        <v>2760</v>
      </c>
      <c r="B1844" s="563">
        <f>IF(A816&lt;1,0)</f>
        <v>0</v>
      </c>
      <c r="C1844" s="583"/>
      <c r="D1844" s="1208"/>
      <c r="E1844" s="1209"/>
      <c r="F1844" s="1209"/>
      <c r="G1844" s="1209"/>
      <c r="H1844" s="1210"/>
      <c r="I1844" s="546"/>
    </row>
    <row r="1845" spans="1:9" s="27" customFormat="1" ht="16.149999999999999" customHeight="1" x14ac:dyDescent="0.2">
      <c r="A1845" s="923" t="s">
        <v>2761</v>
      </c>
      <c r="B1845" s="533">
        <f>IF(A816&lt;1,0)</f>
        <v>0</v>
      </c>
      <c r="C1845" s="575"/>
      <c r="D1845" s="1208"/>
      <c r="E1845" s="1209"/>
      <c r="F1845" s="1209"/>
      <c r="G1845" s="1209"/>
      <c r="H1845" s="1210"/>
      <c r="I1845" s="546"/>
    </row>
    <row r="1846" spans="1:9" s="27" customFormat="1" ht="16.149999999999999" customHeight="1" x14ac:dyDescent="0.2">
      <c r="A1846" s="923" t="s">
        <v>2762</v>
      </c>
      <c r="B1846" s="533">
        <f>IF(A816&lt;1,0)</f>
        <v>0</v>
      </c>
      <c r="C1846" s="534"/>
      <c r="D1846" s="1208"/>
      <c r="E1846" s="1209"/>
      <c r="F1846" s="1209"/>
      <c r="G1846" s="1209"/>
      <c r="H1846" s="1210"/>
      <c r="I1846" s="546"/>
    </row>
    <row r="1847" spans="1:9" s="27" customFormat="1" ht="16.149999999999999" customHeight="1" x14ac:dyDescent="0.2">
      <c r="A1847" s="923"/>
      <c r="B1847" s="533">
        <f>IF(A816&lt;1,0)</f>
        <v>0</v>
      </c>
      <c r="C1847" s="1097"/>
      <c r="D1847" s="1208"/>
      <c r="E1847" s="1209"/>
      <c r="F1847" s="1209"/>
      <c r="G1847" s="1209"/>
      <c r="H1847" s="1210"/>
      <c r="I1847" s="546"/>
    </row>
    <row r="1848" spans="1:9" s="27" customFormat="1" ht="16.149999999999999" customHeight="1" x14ac:dyDescent="0.2">
      <c r="A1848" s="923"/>
      <c r="B1848" s="533">
        <f>IF(A816&lt;1,0)</f>
        <v>0</v>
      </c>
      <c r="C1848" s="1097"/>
      <c r="D1848" s="1208"/>
      <c r="E1848" s="1209"/>
      <c r="F1848" s="1209"/>
      <c r="G1848" s="1209"/>
      <c r="H1848" s="1210"/>
      <c r="I1848" s="546"/>
    </row>
    <row r="1849" spans="1:9" s="27" customFormat="1" ht="16.149999999999999" customHeight="1" x14ac:dyDescent="0.2">
      <c r="A1849" s="924"/>
      <c r="B1849" s="626">
        <f>IF(A816&lt;1,0)</f>
        <v>0</v>
      </c>
      <c r="C1849" s="1096"/>
      <c r="D1849" s="1208"/>
      <c r="E1849" s="1209"/>
      <c r="F1849" s="1209"/>
      <c r="G1849" s="1209"/>
      <c r="H1849" s="1210"/>
      <c r="I1849" s="546"/>
    </row>
    <row r="1850" spans="1:9" s="27" customFormat="1" ht="16.149999999999999" customHeight="1" x14ac:dyDescent="0.2">
      <c r="A1850" s="923"/>
      <c r="B1850" s="533">
        <f>IF(A816&lt;1,0)</f>
        <v>0</v>
      </c>
      <c r="C1850" s="1096"/>
      <c r="D1850" s="1208"/>
      <c r="E1850" s="1209"/>
      <c r="F1850" s="1209"/>
      <c r="G1850" s="1209"/>
      <c r="H1850" s="1210"/>
      <c r="I1850" s="546"/>
    </row>
    <row r="1851" spans="1:9" s="27" customFormat="1" ht="16.149999999999999" customHeight="1" thickBot="1" x14ac:dyDescent="0.25">
      <c r="A1851" s="925"/>
      <c r="B1851" s="536">
        <f>IF(A816&lt;1,0)</f>
        <v>0</v>
      </c>
      <c r="C1851" s="1113"/>
      <c r="D1851" s="1208"/>
      <c r="E1851" s="1209"/>
      <c r="F1851" s="1209"/>
      <c r="G1851" s="1209"/>
      <c r="H1851" s="1210"/>
      <c r="I1851" s="546"/>
    </row>
    <row r="1852" spans="1:9" s="27" customFormat="1" ht="16.149999999999999" customHeight="1" thickBot="1" x14ac:dyDescent="0.25">
      <c r="A1852" s="548"/>
      <c r="B1852" s="589">
        <f>IF(A816&lt;1,0)</f>
        <v>0</v>
      </c>
      <c r="C1852" s="652" t="s">
        <v>2755</v>
      </c>
      <c r="D1852" s="1208"/>
      <c r="E1852" s="1209"/>
      <c r="F1852" s="1209"/>
      <c r="G1852" s="1209"/>
      <c r="H1852" s="1210"/>
      <c r="I1852" s="546"/>
    </row>
    <row r="1853" spans="1:9" s="27" customFormat="1" ht="16.149999999999999" customHeight="1" x14ac:dyDescent="0.2">
      <c r="A1853" s="928" t="s">
        <v>2693</v>
      </c>
      <c r="B1853" s="741">
        <f>IF(A816&lt;1,0)</f>
        <v>0</v>
      </c>
      <c r="C1853" s="940"/>
      <c r="D1853" s="1208"/>
      <c r="E1853" s="1209"/>
      <c r="F1853" s="1209"/>
      <c r="G1853" s="1209"/>
      <c r="H1853" s="1210"/>
      <c r="I1853" s="546"/>
    </row>
    <row r="1854" spans="1:9" s="27" customFormat="1" ht="16.149999999999999" customHeight="1" x14ac:dyDescent="0.2">
      <c r="A1854" s="655" t="s">
        <v>2713</v>
      </c>
      <c r="B1854" s="533">
        <f>IF(A816&lt;1,0)</f>
        <v>0</v>
      </c>
      <c r="C1854" s="941"/>
      <c r="D1854" s="1208"/>
      <c r="E1854" s="1209"/>
      <c r="F1854" s="1209"/>
      <c r="G1854" s="1209"/>
      <c r="H1854" s="1210"/>
      <c r="I1854" s="546"/>
    </row>
    <row r="1855" spans="1:9" s="27" customFormat="1" ht="16.149999999999999" customHeight="1" x14ac:dyDescent="0.2">
      <c r="A1855" s="653" t="s">
        <v>2696</v>
      </c>
      <c r="B1855" s="587">
        <f>IF(A816&lt;1,0)</f>
        <v>0</v>
      </c>
      <c r="C1855" s="941"/>
      <c r="D1855" s="1208"/>
      <c r="E1855" s="1209"/>
      <c r="F1855" s="1209"/>
      <c r="G1855" s="1209"/>
      <c r="H1855" s="1210"/>
      <c r="I1855" s="546"/>
    </row>
    <row r="1856" spans="1:9" s="27" customFormat="1" ht="16.149999999999999" customHeight="1" x14ac:dyDescent="0.2">
      <c r="A1856" s="655" t="s">
        <v>2697</v>
      </c>
      <c r="B1856" s="533">
        <f>IF(A816&lt;1,0)</f>
        <v>0</v>
      </c>
      <c r="C1856" s="941"/>
      <c r="D1856" s="1208"/>
      <c r="E1856" s="1209"/>
      <c r="F1856" s="1209"/>
      <c r="G1856" s="1209"/>
      <c r="H1856" s="1210"/>
      <c r="I1856" s="546"/>
    </row>
    <row r="1857" spans="1:9" s="27" customFormat="1" ht="16.149999999999999" customHeight="1" x14ac:dyDescent="0.2">
      <c r="A1857" s="532" t="s">
        <v>2698</v>
      </c>
      <c r="B1857" s="657">
        <f>IF(A816&lt;1,0)</f>
        <v>0</v>
      </c>
      <c r="C1857" s="942"/>
      <c r="D1857" s="1208"/>
      <c r="E1857" s="1209"/>
      <c r="F1857" s="1209"/>
      <c r="G1857" s="1209"/>
      <c r="H1857" s="1210"/>
      <c r="I1857" s="528"/>
    </row>
    <row r="1858" spans="1:9" s="27" customFormat="1" ht="16.149999999999999" customHeight="1" x14ac:dyDescent="0.2">
      <c r="A1858" s="655" t="s">
        <v>2699</v>
      </c>
      <c r="B1858" s="533">
        <f>IF(A816&lt;1,0)</f>
        <v>0</v>
      </c>
      <c r="C1858" s="941"/>
      <c r="D1858" s="1208"/>
      <c r="E1858" s="1209"/>
      <c r="F1858" s="1209"/>
      <c r="G1858" s="1209"/>
      <c r="H1858" s="1210"/>
      <c r="I1858" s="546"/>
    </row>
    <row r="1859" spans="1:9" s="27" customFormat="1" ht="16.149999999999999" customHeight="1" thickBot="1" x14ac:dyDescent="0.25">
      <c r="A1859" s="658"/>
      <c r="B1859" s="536">
        <f>IF(A816&lt;1,0)</f>
        <v>0</v>
      </c>
      <c r="C1859" s="1112"/>
      <c r="D1859" s="1208"/>
      <c r="E1859" s="1209"/>
      <c r="F1859" s="1209"/>
      <c r="G1859" s="1209"/>
      <c r="H1859" s="1210"/>
      <c r="I1859" s="546"/>
    </row>
    <row r="1860" spans="1:9" s="27" customFormat="1" ht="13.15" customHeight="1" x14ac:dyDescent="0.2">
      <c r="A1860" s="659"/>
      <c r="B1860" s="660">
        <f>IF(A34&lt;1,0)</f>
        <v>0</v>
      </c>
      <c r="C1860" s="1036" t="s">
        <v>2775</v>
      </c>
      <c r="D1860" s="1214"/>
      <c r="E1860" s="1215"/>
      <c r="F1860" s="1215"/>
      <c r="G1860" s="1215"/>
      <c r="H1860" s="1216"/>
      <c r="I1860" s="937"/>
    </row>
    <row r="1861" spans="1:9" s="27" customFormat="1" ht="13.15" customHeight="1" thickBot="1" x14ac:dyDescent="0.25">
      <c r="A1861" s="546"/>
      <c r="B1861" s="831">
        <f>IF(A34&lt;1,0)</f>
        <v>0</v>
      </c>
      <c r="C1861" s="662" t="s">
        <v>2776</v>
      </c>
      <c r="D1861" s="1217"/>
      <c r="E1861" s="1218"/>
      <c r="F1861" s="1218"/>
      <c r="G1861" s="1218"/>
      <c r="H1861" s="1219"/>
      <c r="I1861" s="937"/>
    </row>
    <row r="1862" spans="1:9" s="27" customFormat="1" ht="13.15" customHeight="1" x14ac:dyDescent="0.2">
      <c r="A1862" s="838" t="s">
        <v>2693</v>
      </c>
      <c r="B1862" s="839">
        <f>IF(A34&lt;1,0)</f>
        <v>0</v>
      </c>
      <c r="C1862" s="835"/>
      <c r="D1862" s="1217"/>
      <c r="E1862" s="1218"/>
      <c r="F1862" s="1218"/>
      <c r="G1862" s="1218"/>
      <c r="H1862" s="1219"/>
      <c r="I1862" s="937"/>
    </row>
    <row r="1863" spans="1:9" s="27" customFormat="1" ht="13.15" customHeight="1" x14ac:dyDescent="0.2">
      <c r="A1863" s="494" t="s">
        <v>2713</v>
      </c>
      <c r="B1863" s="840">
        <f>IF(A34&lt;1,0)</f>
        <v>0</v>
      </c>
      <c r="C1863" s="836"/>
      <c r="D1863" s="1217"/>
      <c r="E1863" s="1218"/>
      <c r="F1863" s="1218"/>
      <c r="G1863" s="1218"/>
      <c r="H1863" s="1219"/>
      <c r="I1863" s="937"/>
    </row>
    <row r="1864" spans="1:9" s="27" customFormat="1" ht="13.15" customHeight="1" x14ac:dyDescent="0.2">
      <c r="A1864" s="671" t="s">
        <v>2696</v>
      </c>
      <c r="B1864" s="841">
        <f>IF(A34&lt;1,0)</f>
        <v>0</v>
      </c>
      <c r="C1864" s="837"/>
      <c r="D1864" s="1217"/>
      <c r="E1864" s="1218"/>
      <c r="F1864" s="1218"/>
      <c r="G1864" s="1218"/>
      <c r="H1864" s="1219"/>
      <c r="I1864" s="937"/>
    </row>
    <row r="1865" spans="1:9" s="27" customFormat="1" ht="13.15" customHeight="1" x14ac:dyDescent="0.2">
      <c r="A1865" s="494" t="s">
        <v>2697</v>
      </c>
      <c r="B1865" s="841">
        <f>IF(A34&lt;1,0)</f>
        <v>0</v>
      </c>
      <c r="C1865" s="836"/>
      <c r="D1865" s="1217"/>
      <c r="E1865" s="1218"/>
      <c r="F1865" s="1218"/>
      <c r="G1865" s="1218"/>
      <c r="H1865" s="1219"/>
      <c r="I1865" s="937"/>
    </row>
    <row r="1866" spans="1:9" s="27" customFormat="1" ht="13.15" customHeight="1" thickBot="1" x14ac:dyDescent="0.25">
      <c r="A1866" s="842" t="s">
        <v>2698</v>
      </c>
      <c r="B1866" s="843">
        <f>IF(A34&lt;1,0)</f>
        <v>0</v>
      </c>
      <c r="C1866" s="836"/>
      <c r="D1866" s="1217"/>
      <c r="E1866" s="1218"/>
      <c r="F1866" s="1218"/>
      <c r="G1866" s="1218"/>
      <c r="H1866" s="1219"/>
      <c r="I1866" s="937"/>
    </row>
    <row r="1867" spans="1:9" s="27" customFormat="1" ht="13.15" customHeight="1" thickBot="1" x14ac:dyDescent="0.25">
      <c r="A1867" s="537"/>
      <c r="B1867" s="661">
        <f>IF(A34&lt;1,0)</f>
        <v>0</v>
      </c>
      <c r="C1867" s="664" t="s">
        <v>2717</v>
      </c>
      <c r="D1867" s="1217"/>
      <c r="E1867" s="1218"/>
      <c r="F1867" s="1218"/>
      <c r="G1867" s="1218"/>
      <c r="H1867" s="1219"/>
      <c r="I1867" s="528"/>
    </row>
    <row r="1868" spans="1:9" s="27" customFormat="1" ht="13.15" customHeight="1" x14ac:dyDescent="0.2">
      <c r="A1868" s="665" t="s">
        <v>2718</v>
      </c>
      <c r="B1868" s="666">
        <f>IF(A34&lt;1,0)</f>
        <v>0</v>
      </c>
      <c r="C1868" s="541"/>
      <c r="D1868" s="1217"/>
      <c r="E1868" s="1218"/>
      <c r="F1868" s="1218"/>
      <c r="G1868" s="1218"/>
      <c r="H1868" s="1219"/>
      <c r="I1868" s="528"/>
    </row>
    <row r="1869" spans="1:9" s="27" customFormat="1" ht="13.15" customHeight="1" x14ac:dyDescent="0.2">
      <c r="A1869" s="591" t="s">
        <v>2719</v>
      </c>
      <c r="B1869" s="663">
        <f>IF(A34&lt;1,0)</f>
        <v>0</v>
      </c>
      <c r="C1869" s="943"/>
      <c r="D1869" s="1217"/>
      <c r="E1869" s="1218"/>
      <c r="F1869" s="1218"/>
      <c r="G1869" s="1218"/>
      <c r="H1869" s="1219"/>
      <c r="I1869" s="937"/>
    </row>
    <row r="1870" spans="1:9" s="27" customFormat="1" ht="13.15" customHeight="1" x14ac:dyDescent="0.2">
      <c r="A1870" s="499" t="s">
        <v>2705</v>
      </c>
      <c r="B1870" s="668">
        <f>IF(A34&lt;1,0)</f>
        <v>0</v>
      </c>
      <c r="C1870" s="592"/>
      <c r="D1870" s="1217"/>
      <c r="E1870" s="1218"/>
      <c r="F1870" s="1218"/>
      <c r="G1870" s="1218"/>
      <c r="H1870" s="1219"/>
      <c r="I1870" s="528"/>
    </row>
    <row r="1871" spans="1:9" s="27" customFormat="1" ht="9" customHeight="1" thickBot="1" x14ac:dyDescent="0.25">
      <c r="A1871" s="594"/>
      <c r="B1871" s="669">
        <f>IF(A34&lt;1,0)</f>
        <v>0</v>
      </c>
      <c r="C1871" s="1095"/>
      <c r="D1871" s="1220"/>
      <c r="E1871" s="1221"/>
      <c r="F1871" s="1221"/>
      <c r="G1871" s="1221"/>
      <c r="H1871" s="1222"/>
      <c r="I1871" s="528"/>
    </row>
    <row r="1872" spans="1:9" s="27" customFormat="1" ht="13.15" customHeight="1" x14ac:dyDescent="0.2">
      <c r="B1872" s="950">
        <f>IF(A47&lt;1,0)</f>
        <v>0</v>
      </c>
      <c r="C1872" s="670" t="s">
        <v>2775</v>
      </c>
      <c r="D1872" s="1205"/>
      <c r="E1872" s="1206"/>
      <c r="F1872" s="1206"/>
      <c r="G1872" s="1206"/>
      <c r="H1872" s="1207"/>
      <c r="I1872" s="525"/>
    </row>
    <row r="1873" spans="1:9" s="27" customFormat="1" ht="13.15" customHeight="1" thickBot="1" x14ac:dyDescent="0.25">
      <c r="A1873" s="537"/>
      <c r="B1873" s="661">
        <f>IF(A47&lt;1,0)</f>
        <v>0</v>
      </c>
      <c r="C1873" s="650" t="s">
        <v>2777</v>
      </c>
      <c r="D1873" s="1208"/>
      <c r="E1873" s="1209"/>
      <c r="F1873" s="1209"/>
      <c r="G1873" s="1209"/>
      <c r="H1873" s="1210"/>
      <c r="I1873" s="525"/>
    </row>
    <row r="1874" spans="1:9" s="27" customFormat="1" ht="13.15" customHeight="1" x14ac:dyDescent="0.2">
      <c r="A1874" s="508" t="s">
        <v>2693</v>
      </c>
      <c r="B1874" s="952">
        <f>IF(A47&lt;1,0)</f>
        <v>0</v>
      </c>
      <c r="C1874" s="583"/>
      <c r="D1874" s="1208"/>
      <c r="E1874" s="1209"/>
      <c r="F1874" s="1209"/>
      <c r="G1874" s="1209"/>
      <c r="H1874" s="1210"/>
      <c r="I1874" s="525"/>
    </row>
    <row r="1875" spans="1:9" s="27" customFormat="1" ht="13.15" customHeight="1" x14ac:dyDescent="0.2">
      <c r="A1875" s="494" t="s">
        <v>2713</v>
      </c>
      <c r="B1875" s="663">
        <f>IF(A47&lt;1,0)</f>
        <v>0</v>
      </c>
      <c r="C1875" s="575"/>
      <c r="D1875" s="1208"/>
      <c r="E1875" s="1209"/>
      <c r="F1875" s="1209"/>
      <c r="G1875" s="1209"/>
      <c r="H1875" s="1210"/>
      <c r="I1875" s="525"/>
    </row>
    <row r="1876" spans="1:9" s="27" customFormat="1" ht="13.15" customHeight="1" x14ac:dyDescent="0.2">
      <c r="A1876" s="671" t="s">
        <v>2696</v>
      </c>
      <c r="B1876" s="953">
        <f>IF(A47&lt;1,0)</f>
        <v>0</v>
      </c>
      <c r="C1876" s="534"/>
      <c r="D1876" s="1208"/>
      <c r="E1876" s="1209"/>
      <c r="F1876" s="1209"/>
      <c r="G1876" s="1209"/>
      <c r="H1876" s="1210"/>
      <c r="I1876" s="525"/>
    </row>
    <row r="1877" spans="1:9" s="27" customFormat="1" ht="13.15" customHeight="1" thickBot="1" x14ac:dyDescent="0.25">
      <c r="A1877" s="672"/>
      <c r="B1877" s="954">
        <f>IF(A47&lt;1,0)</f>
        <v>0</v>
      </c>
      <c r="C1877" s="1097"/>
      <c r="D1877" s="1208"/>
      <c r="E1877" s="1209"/>
      <c r="F1877" s="1209"/>
      <c r="G1877" s="1209"/>
      <c r="H1877" s="1210"/>
      <c r="I1877" s="525"/>
    </row>
    <row r="1878" spans="1:9" s="27" customFormat="1" ht="13.15" customHeight="1" thickBot="1" x14ac:dyDescent="0.25">
      <c r="A1878" s="606"/>
      <c r="B1878" s="951">
        <f>IF(A47&lt;1,0)</f>
        <v>0</v>
      </c>
      <c r="C1878" s="664" t="s">
        <v>2717</v>
      </c>
      <c r="D1878" s="1208"/>
      <c r="E1878" s="1209"/>
      <c r="F1878" s="1209"/>
      <c r="G1878" s="1209"/>
      <c r="H1878" s="1210"/>
      <c r="I1878" s="528"/>
    </row>
    <row r="1879" spans="1:9" s="27" customFormat="1" ht="13.15" customHeight="1" x14ac:dyDescent="0.2">
      <c r="A1879" s="499" t="s">
        <v>2718</v>
      </c>
      <c r="B1879" s="952">
        <f>IF(A47&lt;1,0)</f>
        <v>0</v>
      </c>
      <c r="C1879" s="541"/>
      <c r="D1879" s="1208"/>
      <c r="E1879" s="1209"/>
      <c r="F1879" s="1209"/>
      <c r="G1879" s="1209"/>
      <c r="H1879" s="1210"/>
      <c r="I1879" s="528"/>
    </row>
    <row r="1880" spans="1:9" s="27" customFormat="1" ht="13.15" customHeight="1" x14ac:dyDescent="0.2">
      <c r="A1880" s="591" t="s">
        <v>2719</v>
      </c>
      <c r="B1880" s="657">
        <f>IF(A47&lt;1,0)</f>
        <v>0</v>
      </c>
      <c r="C1880" s="592"/>
      <c r="D1880" s="1208"/>
      <c r="E1880" s="1209"/>
      <c r="F1880" s="1209"/>
      <c r="G1880" s="1209"/>
      <c r="H1880" s="1210"/>
      <c r="I1880" s="528"/>
    </row>
    <row r="1881" spans="1:9" s="27" customFormat="1" ht="13.15" customHeight="1" x14ac:dyDescent="0.2">
      <c r="A1881" s="499" t="s">
        <v>2705</v>
      </c>
      <c r="B1881" s="953">
        <f>IF(A47&lt;1,0)</f>
        <v>0</v>
      </c>
      <c r="C1881" s="592"/>
      <c r="D1881" s="1208"/>
      <c r="E1881" s="1209"/>
      <c r="F1881" s="1209"/>
      <c r="G1881" s="1209"/>
      <c r="H1881" s="1210"/>
      <c r="I1881" s="528"/>
    </row>
    <row r="1882" spans="1:9" s="27" customFormat="1" ht="13.15" customHeight="1" x14ac:dyDescent="0.2">
      <c r="A1882" s="613"/>
      <c r="B1882" s="657">
        <f>IF(A47&lt;1,0)</f>
        <v>0</v>
      </c>
      <c r="C1882" s="1110"/>
      <c r="D1882" s="1208"/>
      <c r="E1882" s="1209"/>
      <c r="F1882" s="1209"/>
      <c r="G1882" s="1209"/>
      <c r="H1882" s="1210"/>
      <c r="I1882" s="528"/>
    </row>
    <row r="1883" spans="1:9" s="27" customFormat="1" ht="9" customHeight="1" thickBot="1" x14ac:dyDescent="0.25">
      <c r="A1883" s="1042"/>
      <c r="B1883" s="1043">
        <f>IF(A47&lt;1,0)</f>
        <v>0</v>
      </c>
      <c r="C1883" s="1111"/>
      <c r="D1883" s="1211"/>
      <c r="E1883" s="1212"/>
      <c r="F1883" s="1212"/>
      <c r="G1883" s="1212"/>
      <c r="H1883" s="1213"/>
      <c r="I1883" s="528"/>
    </row>
    <row r="1884" spans="1:9" s="27" customFormat="1" ht="13.15" customHeight="1" thickBot="1" x14ac:dyDescent="0.25">
      <c r="B1884" s="834">
        <f>IF(A77&lt;1,0)</f>
        <v>0</v>
      </c>
      <c r="C1884" s="649" t="s">
        <v>2778</v>
      </c>
      <c r="D1884" s="1223"/>
      <c r="E1884" s="1224"/>
      <c r="F1884" s="1224"/>
      <c r="G1884" s="1224"/>
      <c r="H1884" s="1225"/>
      <c r="I1884" s="525"/>
    </row>
    <row r="1885" spans="1:9" s="27" customFormat="1" ht="13.15" customHeight="1" x14ac:dyDescent="0.2">
      <c r="A1885" s="674" t="s">
        <v>2693</v>
      </c>
      <c r="B1885" s="845">
        <f>IF(A77&lt;1,0)</f>
        <v>0</v>
      </c>
      <c r="C1885" s="835"/>
      <c r="D1885" s="1226"/>
      <c r="E1885" s="1227"/>
      <c r="F1885" s="1227"/>
      <c r="G1885" s="1227"/>
      <c r="H1885" s="1228"/>
      <c r="I1885" s="525"/>
    </row>
    <row r="1886" spans="1:9" s="27" customFormat="1" ht="13.15" customHeight="1" x14ac:dyDescent="0.2">
      <c r="A1886" s="675" t="s">
        <v>2713</v>
      </c>
      <c r="B1886" s="840">
        <f>IF(A77&lt;1,0)</f>
        <v>0</v>
      </c>
      <c r="C1886" s="836"/>
      <c r="D1886" s="1226"/>
      <c r="E1886" s="1227"/>
      <c r="F1886" s="1227"/>
      <c r="G1886" s="1227"/>
      <c r="H1886" s="1228"/>
      <c r="I1886" s="470"/>
    </row>
    <row r="1887" spans="1:9" s="27" customFormat="1" ht="13.15" customHeight="1" x14ac:dyDescent="0.2">
      <c r="A1887" s="675" t="s">
        <v>2696</v>
      </c>
      <c r="B1887" s="840">
        <f>IF(A77&lt;1,0)</f>
        <v>0</v>
      </c>
      <c r="C1887" s="836"/>
      <c r="D1887" s="1226"/>
      <c r="E1887" s="1227"/>
      <c r="F1887" s="1227"/>
      <c r="G1887" s="1227"/>
      <c r="H1887" s="1228"/>
      <c r="I1887" s="470"/>
    </row>
    <row r="1888" spans="1:9" s="27" customFormat="1" ht="13.15" customHeight="1" x14ac:dyDescent="0.2">
      <c r="A1888" s="675" t="s">
        <v>2697</v>
      </c>
      <c r="B1888" s="840">
        <f>IF(A77&lt;1,0)</f>
        <v>0</v>
      </c>
      <c r="C1888" s="836"/>
      <c r="D1888" s="1226"/>
      <c r="E1888" s="1227"/>
      <c r="F1888" s="1227"/>
      <c r="G1888" s="1227"/>
      <c r="H1888" s="1228"/>
      <c r="I1888" s="470"/>
    </row>
    <row r="1889" spans="1:9" s="27" customFormat="1" ht="13.15" customHeight="1" thickBot="1" x14ac:dyDescent="0.25">
      <c r="A1889" s="682"/>
      <c r="B1889" s="843">
        <f>IF(A77&lt;1,0)</f>
        <v>0</v>
      </c>
      <c r="C1889" s="836"/>
      <c r="D1889" s="1226"/>
      <c r="E1889" s="1227"/>
      <c r="F1889" s="1227"/>
      <c r="G1889" s="1227"/>
      <c r="H1889" s="1228"/>
      <c r="I1889" s="470"/>
    </row>
    <row r="1890" spans="1:9" s="27" customFormat="1" ht="13.15" customHeight="1" thickBot="1" x14ac:dyDescent="0.25">
      <c r="B1890" s="844">
        <f>IF(A77&lt;1,0)</f>
        <v>0</v>
      </c>
      <c r="C1890" s="676" t="s">
        <v>2717</v>
      </c>
      <c r="D1890" s="1226"/>
      <c r="E1890" s="1227"/>
      <c r="F1890" s="1227"/>
      <c r="G1890" s="1227"/>
      <c r="H1890" s="1228"/>
      <c r="I1890" s="528"/>
    </row>
    <row r="1891" spans="1:9" s="27" customFormat="1" ht="13.15" customHeight="1" x14ac:dyDescent="0.2">
      <c r="A1891" s="665" t="s">
        <v>2718</v>
      </c>
      <c r="B1891" s="839">
        <f>IF(A77&lt;1,0)</f>
        <v>0</v>
      </c>
      <c r="C1891" s="846"/>
      <c r="D1891" s="1226"/>
      <c r="E1891" s="1227"/>
      <c r="F1891" s="1227"/>
      <c r="G1891" s="1227"/>
      <c r="H1891" s="1228"/>
      <c r="I1891" s="528"/>
    </row>
    <row r="1892" spans="1:9" s="27" customFormat="1" ht="13.15" customHeight="1" x14ac:dyDescent="0.2">
      <c r="A1892" s="591" t="s">
        <v>2719</v>
      </c>
      <c r="B1892" s="840">
        <f>IF(A77&lt;1,0)</f>
        <v>0</v>
      </c>
      <c r="C1892" s="847"/>
      <c r="D1892" s="1226"/>
      <c r="E1892" s="1227"/>
      <c r="F1892" s="1227"/>
      <c r="G1892" s="1227"/>
      <c r="H1892" s="1228"/>
      <c r="I1892" s="528"/>
    </row>
    <row r="1893" spans="1:9" s="27" customFormat="1" ht="13.15" customHeight="1" x14ac:dyDescent="0.2">
      <c r="A1893" s="591" t="s">
        <v>2705</v>
      </c>
      <c r="B1893" s="840">
        <f>IF(A77&lt;1,0)</f>
        <v>0</v>
      </c>
      <c r="C1893" s="847"/>
      <c r="D1893" s="1226"/>
      <c r="E1893" s="1227"/>
      <c r="F1893" s="1227"/>
      <c r="G1893" s="1227"/>
      <c r="H1893" s="1228"/>
      <c r="I1893" s="528"/>
    </row>
    <row r="1894" spans="1:9" s="27" customFormat="1" ht="13.15" customHeight="1" x14ac:dyDescent="0.2">
      <c r="A1894" s="593"/>
      <c r="B1894" s="841">
        <f>IF(A77&lt;1,0)</f>
        <v>0</v>
      </c>
      <c r="C1894" s="1101"/>
      <c r="D1894" s="1226"/>
      <c r="E1894" s="1227"/>
      <c r="F1894" s="1227"/>
      <c r="G1894" s="1227"/>
      <c r="H1894" s="1228"/>
      <c r="I1894" s="528"/>
    </row>
    <row r="1895" spans="1:9" s="27" customFormat="1" ht="9" customHeight="1" thickBot="1" x14ac:dyDescent="0.25">
      <c r="A1895" s="594"/>
      <c r="B1895" s="843">
        <f>IF(A77&lt;1,0)</f>
        <v>0</v>
      </c>
      <c r="C1895" s="1102"/>
      <c r="D1895" s="1229"/>
      <c r="E1895" s="1230"/>
      <c r="F1895" s="1230"/>
      <c r="G1895" s="1230"/>
      <c r="H1895" s="1231"/>
      <c r="I1895" s="528"/>
    </row>
    <row r="1896" spans="1:9" s="27" customFormat="1" ht="13.15" customHeight="1" thickBot="1" x14ac:dyDescent="0.25">
      <c r="A1896" s="537"/>
      <c r="B1896" s="832">
        <f>IF(A78&lt;1,0)</f>
        <v>0</v>
      </c>
      <c r="C1896" s="678" t="s">
        <v>2779</v>
      </c>
      <c r="D1896" s="1175"/>
      <c r="E1896" s="1176"/>
      <c r="F1896" s="1176"/>
      <c r="G1896" s="1176"/>
      <c r="H1896" s="1177"/>
      <c r="I1896" s="525"/>
    </row>
    <row r="1897" spans="1:9" s="27" customFormat="1" ht="13.15" customHeight="1" x14ac:dyDescent="0.2">
      <c r="A1897" s="679" t="s">
        <v>2693</v>
      </c>
      <c r="B1897" s="851">
        <f>IF(A78&lt;1,0)</f>
        <v>0</v>
      </c>
      <c r="C1897" s="848"/>
      <c r="D1897" s="1166"/>
      <c r="E1897" s="1167"/>
      <c r="F1897" s="1167"/>
      <c r="G1897" s="1167"/>
      <c r="H1897" s="1168"/>
      <c r="I1897" s="523"/>
    </row>
    <row r="1898" spans="1:9" s="27" customFormat="1" ht="13.15" customHeight="1" x14ac:dyDescent="0.2">
      <c r="A1898" s="680" t="s">
        <v>2713</v>
      </c>
      <c r="B1898" s="852">
        <f>IF(A78&lt;1,0)</f>
        <v>0</v>
      </c>
      <c r="C1898" s="849"/>
      <c r="D1898" s="1166"/>
      <c r="E1898" s="1167"/>
      <c r="F1898" s="1167"/>
      <c r="G1898" s="1167"/>
      <c r="H1898" s="1168"/>
      <c r="I1898" s="525"/>
    </row>
    <row r="1899" spans="1:9" s="27" customFormat="1" ht="13.15" customHeight="1" x14ac:dyDescent="0.2">
      <c r="A1899" s="681" t="s">
        <v>2696</v>
      </c>
      <c r="B1899" s="853">
        <f>IF(A78&lt;1,0)</f>
        <v>0</v>
      </c>
      <c r="C1899" s="850"/>
      <c r="D1899" s="1166"/>
      <c r="E1899" s="1167"/>
      <c r="F1899" s="1167"/>
      <c r="G1899" s="1167"/>
      <c r="H1899" s="1168"/>
      <c r="I1899" s="525"/>
    </row>
    <row r="1900" spans="1:9" s="27" customFormat="1" ht="13.15" customHeight="1" x14ac:dyDescent="0.2">
      <c r="A1900" s="675" t="s">
        <v>2697</v>
      </c>
      <c r="B1900" s="854">
        <f>IF(A78&lt;1,0)</f>
        <v>0</v>
      </c>
      <c r="C1900" s="850"/>
      <c r="D1900" s="1166"/>
      <c r="E1900" s="1167"/>
      <c r="F1900" s="1167"/>
      <c r="G1900" s="1167"/>
      <c r="H1900" s="1168"/>
      <c r="I1900" s="525"/>
    </row>
    <row r="1901" spans="1:9" s="27" customFormat="1" ht="13.15" customHeight="1" thickBot="1" x14ac:dyDescent="0.25">
      <c r="A1901" s="682"/>
      <c r="B1901" s="855">
        <f>IF(A78&lt;1,0)</f>
        <v>0</v>
      </c>
      <c r="C1901" s="850"/>
      <c r="D1901" s="1166"/>
      <c r="E1901" s="1167"/>
      <c r="F1901" s="1167"/>
      <c r="G1901" s="1167"/>
      <c r="H1901" s="1168"/>
      <c r="I1901" s="525"/>
    </row>
    <row r="1902" spans="1:9" s="27" customFormat="1" ht="13.15" customHeight="1" thickBot="1" x14ac:dyDescent="0.25">
      <c r="B1902" s="833">
        <f>IF(A78&lt;1,0)</f>
        <v>0</v>
      </c>
      <c r="C1902" s="676" t="s">
        <v>2717</v>
      </c>
      <c r="D1902" s="1166"/>
      <c r="E1902" s="1167"/>
      <c r="F1902" s="1167"/>
      <c r="G1902" s="1167"/>
      <c r="H1902" s="1168"/>
      <c r="I1902" s="528"/>
    </row>
    <row r="1903" spans="1:9" s="27" customFormat="1" ht="13.15" customHeight="1" x14ac:dyDescent="0.2">
      <c r="A1903" s="683" t="s">
        <v>2718</v>
      </c>
      <c r="B1903" s="858">
        <f>IF(A78&lt;1,0)</f>
        <v>0</v>
      </c>
      <c r="C1903" s="856"/>
      <c r="D1903" s="1166"/>
      <c r="E1903" s="1167"/>
      <c r="F1903" s="1167"/>
      <c r="G1903" s="1167"/>
      <c r="H1903" s="1168"/>
      <c r="I1903" s="528"/>
    </row>
    <row r="1904" spans="1:9" s="27" customFormat="1" ht="13.15" customHeight="1" x14ac:dyDescent="0.2">
      <c r="A1904" s="684" t="s">
        <v>2719</v>
      </c>
      <c r="B1904" s="854">
        <f>IF(A78&lt;1,0)</f>
        <v>0</v>
      </c>
      <c r="C1904" s="857"/>
      <c r="D1904" s="1166"/>
      <c r="E1904" s="1167"/>
      <c r="F1904" s="1167"/>
      <c r="G1904" s="1167"/>
      <c r="H1904" s="1168"/>
      <c r="I1904" s="528"/>
    </row>
    <row r="1905" spans="1:9" s="27" customFormat="1" ht="13.15" customHeight="1" x14ac:dyDescent="0.2">
      <c r="A1905" s="684" t="s">
        <v>2705</v>
      </c>
      <c r="B1905" s="854">
        <f>IF(A78&lt;1,0)</f>
        <v>0</v>
      </c>
      <c r="C1905" s="857"/>
      <c r="D1905" s="1166"/>
      <c r="E1905" s="1167"/>
      <c r="F1905" s="1167"/>
      <c r="G1905" s="1167"/>
      <c r="H1905" s="1168"/>
      <c r="I1905" s="528"/>
    </row>
    <row r="1906" spans="1:9" s="27" customFormat="1" ht="13.15" customHeight="1" x14ac:dyDescent="0.2">
      <c r="A1906" s="828"/>
      <c r="B1906" s="859">
        <f>IF(A78&lt;1,0)</f>
        <v>0</v>
      </c>
      <c r="C1906" s="1099"/>
      <c r="D1906" s="1166"/>
      <c r="E1906" s="1167"/>
      <c r="F1906" s="1167"/>
      <c r="G1906" s="1167"/>
      <c r="H1906" s="1168"/>
      <c r="I1906" s="528"/>
    </row>
    <row r="1907" spans="1:9" s="27" customFormat="1" ht="9" customHeight="1" thickBot="1" x14ac:dyDescent="0.25">
      <c r="A1907" s="685"/>
      <c r="B1907" s="855">
        <f>IF(A78&lt;1,0)</f>
        <v>0</v>
      </c>
      <c r="C1907" s="1100"/>
      <c r="D1907" s="1169"/>
      <c r="E1907" s="1170"/>
      <c r="F1907" s="1170"/>
      <c r="G1907" s="1170"/>
      <c r="H1907" s="1171"/>
      <c r="I1907" s="528"/>
    </row>
    <row r="1908" spans="1:9" s="690" customFormat="1" ht="13.15" customHeight="1" thickBot="1" x14ac:dyDescent="0.25">
      <c r="A1908" s="686"/>
      <c r="B1908" s="687">
        <f>IF(A79&lt;1,0)</f>
        <v>0</v>
      </c>
      <c r="C1908" s="688" t="s">
        <v>2780</v>
      </c>
      <c r="D1908" s="1175"/>
      <c r="E1908" s="1176"/>
      <c r="F1908" s="1176"/>
      <c r="G1908" s="1176"/>
      <c r="H1908" s="1177"/>
      <c r="I1908" s="689"/>
    </row>
    <row r="1909" spans="1:9" s="27" customFormat="1" ht="13.15" customHeight="1" x14ac:dyDescent="0.2">
      <c r="A1909" s="674" t="s">
        <v>2693</v>
      </c>
      <c r="B1909" s="851">
        <f>IF(A79&lt;1,0)</f>
        <v>0</v>
      </c>
      <c r="C1909" s="860"/>
      <c r="D1909" s="1166"/>
      <c r="E1909" s="1167"/>
      <c r="F1909" s="1167"/>
      <c r="G1909" s="1167"/>
      <c r="H1909" s="1168"/>
      <c r="I1909" s="525"/>
    </row>
    <row r="1910" spans="1:9" s="27" customFormat="1" ht="13.15" customHeight="1" x14ac:dyDescent="0.2">
      <c r="A1910" s="675" t="s">
        <v>2713</v>
      </c>
      <c r="B1910" s="863">
        <f>IF(A79&lt;1,0)</f>
        <v>0</v>
      </c>
      <c r="C1910" s="861"/>
      <c r="D1910" s="1166"/>
      <c r="E1910" s="1167"/>
      <c r="F1910" s="1167"/>
      <c r="G1910" s="1167"/>
      <c r="H1910" s="1168"/>
      <c r="I1910" s="525"/>
    </row>
    <row r="1911" spans="1:9" s="27" customFormat="1" ht="13.15" customHeight="1" x14ac:dyDescent="0.2">
      <c r="A1911" s="675" t="s">
        <v>2696</v>
      </c>
      <c r="B1911" s="863">
        <f>IF(A79&lt;1,0)</f>
        <v>0</v>
      </c>
      <c r="C1911" s="861"/>
      <c r="D1911" s="1166"/>
      <c r="E1911" s="1167"/>
      <c r="F1911" s="1167"/>
      <c r="G1911" s="1167"/>
      <c r="H1911" s="1168"/>
      <c r="I1911" s="525"/>
    </row>
    <row r="1912" spans="1:9" s="27" customFormat="1" ht="13.15" customHeight="1" x14ac:dyDescent="0.2">
      <c r="A1912" s="675" t="s">
        <v>2697</v>
      </c>
      <c r="B1912" s="863">
        <f>IF(A79&lt;1,0)</f>
        <v>0</v>
      </c>
      <c r="C1912" s="861"/>
      <c r="D1912" s="1166"/>
      <c r="E1912" s="1167"/>
      <c r="F1912" s="1167"/>
      <c r="G1912" s="1167"/>
      <c r="H1912" s="1168"/>
      <c r="I1912" s="525"/>
    </row>
    <row r="1913" spans="1:9" s="27" customFormat="1" ht="13.15" customHeight="1" thickBot="1" x14ac:dyDescent="0.25">
      <c r="A1913" s="594"/>
      <c r="B1913" s="864">
        <f>IF(A79&lt;1,0)</f>
        <v>0</v>
      </c>
      <c r="C1913" s="862"/>
      <c r="D1913" s="1166"/>
      <c r="E1913" s="1167"/>
      <c r="F1913" s="1167"/>
      <c r="G1913" s="1167"/>
      <c r="H1913" s="1168"/>
      <c r="I1913" s="528"/>
    </row>
    <row r="1914" spans="1:9" s="27" customFormat="1" ht="13.15" customHeight="1" thickBot="1" x14ac:dyDescent="0.25">
      <c r="B1914" s="692">
        <f>IF(A79&lt;1,0)</f>
        <v>0</v>
      </c>
      <c r="C1914" s="693" t="s">
        <v>2717</v>
      </c>
      <c r="D1914" s="1166"/>
      <c r="E1914" s="1167"/>
      <c r="F1914" s="1167"/>
      <c r="G1914" s="1167"/>
      <c r="H1914" s="1168"/>
      <c r="I1914" s="528"/>
    </row>
    <row r="1915" spans="1:9" s="27" customFormat="1" ht="13.15" customHeight="1" x14ac:dyDescent="0.2">
      <c r="A1915" s="665" t="s">
        <v>2718</v>
      </c>
      <c r="B1915" s="1046">
        <f>IF(A79&lt;1,0)</f>
        <v>0</v>
      </c>
      <c r="C1915" s="1048"/>
      <c r="D1915" s="1166"/>
      <c r="E1915" s="1167"/>
      <c r="F1915" s="1167"/>
      <c r="G1915" s="1167"/>
      <c r="H1915" s="1168"/>
      <c r="I1915" s="528"/>
    </row>
    <row r="1916" spans="1:9" s="27" customFormat="1" ht="13.15" customHeight="1" x14ac:dyDescent="0.2">
      <c r="A1916" s="591" t="s">
        <v>2719</v>
      </c>
      <c r="B1916" s="1047">
        <f>IF(A79&lt;1,0)</f>
        <v>0</v>
      </c>
      <c r="C1916" s="1049"/>
      <c r="D1916" s="1166"/>
      <c r="E1916" s="1167"/>
      <c r="F1916" s="1167"/>
      <c r="G1916" s="1167"/>
      <c r="H1916" s="1168"/>
      <c r="I1916" s="528"/>
    </row>
    <row r="1917" spans="1:9" s="27" customFormat="1" ht="13.15" customHeight="1" x14ac:dyDescent="0.2">
      <c r="A1917" s="591" t="s">
        <v>2705</v>
      </c>
      <c r="B1917" s="1047">
        <f>IF(A79&lt;1,0)</f>
        <v>0</v>
      </c>
      <c r="C1917" s="1049"/>
      <c r="D1917" s="1166"/>
      <c r="E1917" s="1167"/>
      <c r="F1917" s="1167"/>
      <c r="G1917" s="1167"/>
      <c r="H1917" s="1168"/>
      <c r="I1917" s="528"/>
    </row>
    <row r="1918" spans="1:9" s="27" customFormat="1" ht="13.15" customHeight="1" x14ac:dyDescent="0.2">
      <c r="A1918" s="591"/>
      <c r="B1918" s="1047">
        <f>IF(A79&lt;1,0)</f>
        <v>0</v>
      </c>
      <c r="C1918" s="1108"/>
      <c r="D1918" s="1166"/>
      <c r="E1918" s="1167"/>
      <c r="F1918" s="1167"/>
      <c r="G1918" s="1167"/>
      <c r="H1918" s="1168"/>
      <c r="I1918" s="528"/>
    </row>
    <row r="1919" spans="1:9" s="27" customFormat="1" ht="9" customHeight="1" thickBot="1" x14ac:dyDescent="0.25">
      <c r="A1919" s="1044"/>
      <c r="B1919" s="1045">
        <f>IF(A79&lt;1,0)</f>
        <v>0</v>
      </c>
      <c r="C1919" s="1109"/>
      <c r="D1919" s="1169"/>
      <c r="E1919" s="1170"/>
      <c r="F1919" s="1170"/>
      <c r="G1919" s="1170"/>
      <c r="H1919" s="1171"/>
      <c r="I1919" s="528"/>
    </row>
    <row r="1920" spans="1:9" s="27" customFormat="1" ht="13.15" customHeight="1" thickBot="1" x14ac:dyDescent="0.25">
      <c r="B1920" s="578">
        <f>IF(A84&lt;1,0)</f>
        <v>0</v>
      </c>
      <c r="C1920" s="939" t="s">
        <v>2781</v>
      </c>
      <c r="D1920" s="1157"/>
      <c r="E1920" s="1158"/>
      <c r="F1920" s="1158"/>
      <c r="G1920" s="1158"/>
      <c r="H1920" s="1159"/>
      <c r="I1920" s="694"/>
    </row>
    <row r="1921" spans="1:9" s="27" customFormat="1" ht="13.15" customHeight="1" x14ac:dyDescent="0.2">
      <c r="A1921" s="674" t="s">
        <v>2693</v>
      </c>
      <c r="B1921" s="867">
        <f>IF(A84&lt;1,0)</f>
        <v>0</v>
      </c>
      <c r="C1921" s="835"/>
      <c r="D1921" s="1160"/>
      <c r="E1921" s="1161"/>
      <c r="F1921" s="1161"/>
      <c r="G1921" s="1161"/>
      <c r="H1921" s="1162"/>
      <c r="I1921" s="694"/>
    </row>
    <row r="1922" spans="1:9" s="27" customFormat="1" ht="13.15" customHeight="1" x14ac:dyDescent="0.2">
      <c r="A1922" s="681" t="s">
        <v>2713</v>
      </c>
      <c r="B1922" s="868">
        <f>IF(A84&lt;1,0)</f>
        <v>0</v>
      </c>
      <c r="C1922" s="836"/>
      <c r="D1922" s="1160"/>
      <c r="E1922" s="1161"/>
      <c r="F1922" s="1161"/>
      <c r="G1922" s="1161"/>
      <c r="H1922" s="1162"/>
      <c r="I1922" s="523"/>
    </row>
    <row r="1923" spans="1:9" s="27" customFormat="1" ht="13.15" customHeight="1" x14ac:dyDescent="0.2">
      <c r="A1923" s="675" t="s">
        <v>2696</v>
      </c>
      <c r="B1923" s="869">
        <f>IF(A84&lt;1,0)</f>
        <v>0</v>
      </c>
      <c r="C1923" s="836"/>
      <c r="D1923" s="1160"/>
      <c r="E1923" s="1161"/>
      <c r="F1923" s="1161"/>
      <c r="G1923" s="1161"/>
      <c r="H1923" s="1162"/>
      <c r="I1923" s="528"/>
    </row>
    <row r="1924" spans="1:9" s="27" customFormat="1" ht="13.15" customHeight="1" x14ac:dyDescent="0.2">
      <c r="A1924" s="681" t="s">
        <v>2697</v>
      </c>
      <c r="B1924" s="868">
        <f>IF(A84&lt;1,0)</f>
        <v>0</v>
      </c>
      <c r="C1924" s="836"/>
      <c r="D1924" s="1160"/>
      <c r="E1924" s="1161"/>
      <c r="F1924" s="1161"/>
      <c r="G1924" s="1161"/>
      <c r="H1924" s="1162"/>
      <c r="I1924" s="697"/>
    </row>
    <row r="1925" spans="1:9" s="27" customFormat="1" ht="13.15" customHeight="1" x14ac:dyDescent="0.2">
      <c r="A1925" s="675" t="s">
        <v>2698</v>
      </c>
      <c r="B1925" s="869">
        <f>IF(A84&lt;1,0)</f>
        <v>0</v>
      </c>
      <c r="C1925" s="836"/>
      <c r="D1925" s="1160"/>
      <c r="E1925" s="1161"/>
      <c r="F1925" s="1161"/>
      <c r="G1925" s="1161"/>
      <c r="H1925" s="1162"/>
      <c r="I1925" s="697"/>
    </row>
    <row r="1926" spans="1:9" s="27" customFormat="1" ht="13.15" customHeight="1" x14ac:dyDescent="0.2">
      <c r="A1926" s="591"/>
      <c r="B1926" s="868">
        <f>IF(A84&lt;1,0)</f>
        <v>0</v>
      </c>
      <c r="C1926" s="866"/>
      <c r="D1926" s="1160"/>
      <c r="E1926" s="1161"/>
      <c r="F1926" s="1161"/>
      <c r="G1926" s="1161"/>
      <c r="H1926" s="1162"/>
      <c r="I1926" s="528"/>
    </row>
    <row r="1927" spans="1:9" s="27" customFormat="1" ht="13.15" customHeight="1" x14ac:dyDescent="0.2">
      <c r="A1927" s="499" t="s">
        <v>2718</v>
      </c>
      <c r="B1927" s="869">
        <f>IF(A84&lt;1,0)</f>
        <v>0</v>
      </c>
      <c r="C1927" s="866"/>
      <c r="D1927" s="1160"/>
      <c r="E1927" s="1161"/>
      <c r="F1927" s="1161"/>
      <c r="G1927" s="1161"/>
      <c r="H1927" s="1162"/>
      <c r="I1927" s="528"/>
    </row>
    <row r="1928" spans="1:9" s="27" customFormat="1" ht="13.15" customHeight="1" x14ac:dyDescent="0.2">
      <c r="A1928" s="591" t="s">
        <v>2719</v>
      </c>
      <c r="B1928" s="869">
        <f>IF(A84&lt;1,0)</f>
        <v>0</v>
      </c>
      <c r="C1928" s="862"/>
      <c r="D1928" s="1160"/>
      <c r="E1928" s="1161"/>
      <c r="F1928" s="1161"/>
      <c r="G1928" s="1161"/>
      <c r="H1928" s="1162"/>
      <c r="I1928" s="528"/>
    </row>
    <row r="1929" spans="1:9" s="27" customFormat="1" ht="13.15" customHeight="1" x14ac:dyDescent="0.2">
      <c r="A1929" s="698" t="s">
        <v>2705</v>
      </c>
      <c r="B1929" s="870">
        <f>IF(A84&lt;1,0)</f>
        <v>0</v>
      </c>
      <c r="C1929" s="1055"/>
      <c r="D1929" s="1160"/>
      <c r="E1929" s="1161"/>
      <c r="F1929" s="1161"/>
      <c r="G1929" s="1161"/>
      <c r="H1929" s="1162"/>
      <c r="I1929" s="528"/>
    </row>
    <row r="1930" spans="1:9" s="27" customFormat="1" ht="13.15" customHeight="1" x14ac:dyDescent="0.2">
      <c r="A1930" s="698"/>
      <c r="B1930" s="870">
        <f>IF(A84&lt;1,0)</f>
        <v>0</v>
      </c>
      <c r="C1930" s="1106"/>
      <c r="D1930" s="1160"/>
      <c r="E1930" s="1161"/>
      <c r="F1930" s="1161"/>
      <c r="G1930" s="1161"/>
      <c r="H1930" s="1162"/>
      <c r="I1930" s="528"/>
    </row>
    <row r="1931" spans="1:9" s="27" customFormat="1" ht="9" customHeight="1" thickBot="1" x14ac:dyDescent="0.25">
      <c r="A1931" s="594"/>
      <c r="B1931" s="864">
        <f>IF(A84&lt;1,0)</f>
        <v>0</v>
      </c>
      <c r="C1931" s="1107"/>
      <c r="D1931" s="1163"/>
      <c r="E1931" s="1164"/>
      <c r="F1931" s="1164"/>
      <c r="G1931" s="1164"/>
      <c r="H1931" s="1165"/>
      <c r="I1931" s="528"/>
    </row>
    <row r="1932" spans="1:9" s="27" customFormat="1" ht="13.15" customHeight="1" thickBot="1" x14ac:dyDescent="0.25">
      <c r="A1932" s="537"/>
      <c r="B1932" s="589">
        <f>IF(A196&lt;1,0)</f>
        <v>0</v>
      </c>
      <c r="C1932" s="700" t="s">
        <v>2843</v>
      </c>
      <c r="D1932" s="1166"/>
      <c r="E1932" s="1167"/>
      <c r="F1932" s="1167"/>
      <c r="G1932" s="1167"/>
      <c r="H1932" s="1168"/>
      <c r="I1932" s="616"/>
    </row>
    <row r="1933" spans="1:9" s="27" customFormat="1" ht="13.15" customHeight="1" x14ac:dyDescent="0.2">
      <c r="A1933" s="701" t="s">
        <v>2693</v>
      </c>
      <c r="B1933" s="763">
        <f>IF(A196&lt;1,0)</f>
        <v>0</v>
      </c>
      <c r="C1933" s="583"/>
      <c r="D1933" s="1166"/>
      <c r="E1933" s="1167"/>
      <c r="F1933" s="1167"/>
      <c r="G1933" s="1167"/>
      <c r="H1933" s="1168"/>
      <c r="I1933" s="523"/>
    </row>
    <row r="1934" spans="1:9" s="27" customFormat="1" ht="13.15" customHeight="1" x14ac:dyDescent="0.2">
      <c r="A1934" s="508" t="s">
        <v>2713</v>
      </c>
      <c r="B1934" s="559">
        <f>IF(A196&lt;1,0)</f>
        <v>0</v>
      </c>
      <c r="C1934" s="575"/>
      <c r="D1934" s="1166"/>
      <c r="E1934" s="1167"/>
      <c r="F1934" s="1167"/>
      <c r="G1934" s="1167"/>
      <c r="H1934" s="1168"/>
      <c r="I1934" s="702"/>
    </row>
    <row r="1935" spans="1:9" s="27" customFormat="1" ht="13.15" customHeight="1" x14ac:dyDescent="0.2">
      <c r="A1935" s="494" t="s">
        <v>2696</v>
      </c>
      <c r="B1935" s="559">
        <f>IF(A196&lt;1,0)</f>
        <v>0</v>
      </c>
      <c r="C1935" s="575"/>
      <c r="D1935" s="1166"/>
      <c r="E1935" s="1167"/>
      <c r="F1935" s="1167"/>
      <c r="G1935" s="1167"/>
      <c r="H1935" s="1168"/>
      <c r="I1935" s="694"/>
    </row>
    <row r="1936" spans="1:9" s="27" customFormat="1" ht="13.15" customHeight="1" x14ac:dyDescent="0.2">
      <c r="A1936" s="494" t="s">
        <v>2697</v>
      </c>
      <c r="B1936" s="559">
        <f>IF(A196&lt;1,0)</f>
        <v>0</v>
      </c>
      <c r="C1936" s="575"/>
      <c r="D1936" s="1166"/>
      <c r="E1936" s="1167"/>
      <c r="F1936" s="1167"/>
      <c r="G1936" s="1167"/>
      <c r="H1936" s="1168"/>
      <c r="I1936" s="694"/>
    </row>
    <row r="1937" spans="1:9" s="27" customFormat="1" ht="13.15" customHeight="1" x14ac:dyDescent="0.2">
      <c r="A1937" s="494" t="s">
        <v>2698</v>
      </c>
      <c r="B1937" s="559">
        <f>IF(A196&lt;1,0)</f>
        <v>0</v>
      </c>
      <c r="C1937" s="575"/>
      <c r="D1937" s="1166"/>
      <c r="E1937" s="1167"/>
      <c r="F1937" s="1167"/>
      <c r="G1937" s="1167"/>
      <c r="H1937" s="1168"/>
      <c r="I1937" s="694"/>
    </row>
    <row r="1938" spans="1:9" s="27" customFormat="1" ht="13.15" customHeight="1" thickBot="1" x14ac:dyDescent="0.25">
      <c r="A1938" s="672" t="s">
        <v>2699</v>
      </c>
      <c r="B1938" s="948">
        <f>IF(A196&lt;1,0)</f>
        <v>0</v>
      </c>
      <c r="C1938" s="510"/>
      <c r="D1938" s="1166"/>
      <c r="E1938" s="1167"/>
      <c r="F1938" s="1167"/>
      <c r="G1938" s="1167"/>
      <c r="H1938" s="1168"/>
      <c r="I1938" s="694"/>
    </row>
    <row r="1939" spans="1:9" s="27" customFormat="1" ht="13.15" customHeight="1" thickBot="1" x14ac:dyDescent="0.25">
      <c r="B1939" s="578">
        <f>IF(A196&lt;1,0)</f>
        <v>0</v>
      </c>
      <c r="C1939" s="676" t="s">
        <v>2717</v>
      </c>
      <c r="D1939" s="1166"/>
      <c r="E1939" s="1167"/>
      <c r="F1939" s="1167"/>
      <c r="G1939" s="1167"/>
      <c r="H1939" s="1168"/>
      <c r="I1939" s="528"/>
    </row>
    <row r="1940" spans="1:9" s="27" customFormat="1" ht="13.15" customHeight="1" x14ac:dyDescent="0.2">
      <c r="A1940" s="703" t="s">
        <v>2718</v>
      </c>
      <c r="B1940" s="949">
        <f>IF(A196&lt;1,0)</f>
        <v>0</v>
      </c>
      <c r="C1940" s="667"/>
      <c r="D1940" s="1166"/>
      <c r="E1940" s="1167"/>
      <c r="F1940" s="1167"/>
      <c r="G1940" s="1167"/>
      <c r="H1940" s="1168"/>
      <c r="I1940" s="528"/>
    </row>
    <row r="1941" spans="1:9" s="27" customFormat="1" ht="13.15" customHeight="1" x14ac:dyDescent="0.2">
      <c r="A1941" s="704" t="s">
        <v>2756</v>
      </c>
      <c r="B1941" s="559">
        <f>IF(A196&lt;1,0)</f>
        <v>0</v>
      </c>
      <c r="C1941" s="705"/>
      <c r="D1941" s="1166"/>
      <c r="E1941" s="1167"/>
      <c r="F1941" s="1167"/>
      <c r="G1941" s="1167"/>
      <c r="H1941" s="1168"/>
      <c r="I1941" s="528"/>
    </row>
    <row r="1942" spans="1:9" s="27" customFormat="1" ht="13.15" customHeight="1" x14ac:dyDescent="0.2">
      <c r="A1942" s="704" t="s">
        <v>2705</v>
      </c>
      <c r="B1942" s="559">
        <f>IF(A196&lt;1,0)</f>
        <v>0</v>
      </c>
      <c r="C1942" s="705"/>
      <c r="D1942" s="1166"/>
      <c r="E1942" s="1167"/>
      <c r="F1942" s="1167"/>
      <c r="G1942" s="1167"/>
      <c r="H1942" s="1168"/>
      <c r="I1942" s="528"/>
    </row>
    <row r="1943" spans="1:9" s="27" customFormat="1" ht="9" customHeight="1" thickBot="1" x14ac:dyDescent="0.25">
      <c r="A1943" s="706"/>
      <c r="B1943" s="707">
        <f>IF(A196&lt;1,0)</f>
        <v>0</v>
      </c>
      <c r="C1943" s="1105"/>
      <c r="D1943" s="1169"/>
      <c r="E1943" s="1170"/>
      <c r="F1943" s="1170"/>
      <c r="G1943" s="1170"/>
      <c r="H1943" s="1171"/>
      <c r="I1943" s="528"/>
    </row>
    <row r="1944" spans="1:9" s="27" customFormat="1" ht="13.15" customHeight="1" thickBot="1" x14ac:dyDescent="0.25">
      <c r="A1944" s="708"/>
      <c r="B1944" s="589">
        <f>IF(A231&lt;1,0)</f>
        <v>0</v>
      </c>
      <c r="C1944" s="709" t="s">
        <v>2782</v>
      </c>
      <c r="D1944" s="710"/>
      <c r="E1944" s="711"/>
      <c r="F1944" s="711"/>
      <c r="G1944" s="711"/>
      <c r="H1944" s="712"/>
      <c r="I1944" s="528"/>
    </row>
    <row r="1945" spans="1:9" s="27" customFormat="1" ht="13.15" customHeight="1" x14ac:dyDescent="0.2">
      <c r="A1945" s="871" t="s">
        <v>2713</v>
      </c>
      <c r="B1945" s="872">
        <f>IF(A231&lt;1,0)</f>
        <v>0</v>
      </c>
      <c r="C1945" s="1056"/>
      <c r="D1945" s="714"/>
      <c r="E1945" s="715"/>
      <c r="F1945" s="715"/>
      <c r="G1945" s="715"/>
      <c r="H1945" s="716"/>
      <c r="I1945" s="528"/>
    </row>
    <row r="1946" spans="1:9" s="27" customFormat="1" ht="13.15" customHeight="1" x14ac:dyDescent="0.2">
      <c r="A1946" s="717" t="s">
        <v>2696</v>
      </c>
      <c r="B1946" s="873">
        <f>IF(A231&lt;1,0)</f>
        <v>0</v>
      </c>
      <c r="C1946" s="677"/>
      <c r="D1946" s="714"/>
      <c r="E1946" s="715"/>
      <c r="F1946" s="715"/>
      <c r="G1946" s="715"/>
      <c r="H1946" s="716"/>
      <c r="I1946" s="528"/>
    </row>
    <row r="1947" spans="1:9" s="27" customFormat="1" ht="13.15" customHeight="1" x14ac:dyDescent="0.2">
      <c r="A1947" s="713" t="s">
        <v>2697</v>
      </c>
      <c r="B1947" s="874">
        <f>IF(A231&lt;1,0)</f>
        <v>0</v>
      </c>
      <c r="C1947" s="836"/>
      <c r="D1947" s="714"/>
      <c r="E1947" s="715"/>
      <c r="F1947" s="715"/>
      <c r="G1947" s="715"/>
      <c r="H1947" s="716"/>
      <c r="I1947" s="528"/>
    </row>
    <row r="1948" spans="1:9" s="27" customFormat="1" ht="13.15" customHeight="1" x14ac:dyDescent="0.2">
      <c r="A1948" s="717" t="s">
        <v>2698</v>
      </c>
      <c r="B1948" s="874">
        <f>IF(A231&lt;1,0)</f>
        <v>0</v>
      </c>
      <c r="C1948" s="677"/>
      <c r="D1948" s="714"/>
      <c r="E1948" s="715"/>
      <c r="F1948" s="715"/>
      <c r="G1948" s="715"/>
      <c r="H1948" s="716"/>
      <c r="I1948" s="528"/>
    </row>
    <row r="1949" spans="1:9" s="27" customFormat="1" ht="13.15" customHeight="1" x14ac:dyDescent="0.2">
      <c r="A1949" s="717"/>
      <c r="B1949" s="874">
        <f>IF(A231&lt;1,0)</f>
        <v>0</v>
      </c>
      <c r="C1949" s="1080"/>
      <c r="D1949" s="714"/>
      <c r="E1949" s="715"/>
      <c r="F1949" s="715"/>
      <c r="G1949" s="715"/>
      <c r="H1949" s="716"/>
      <c r="I1949" s="528"/>
    </row>
    <row r="1950" spans="1:9" s="27" customFormat="1" ht="13.15" customHeight="1" thickBot="1" x14ac:dyDescent="0.25">
      <c r="A1950" s="718"/>
      <c r="B1950" s="875">
        <f>IF(A231&lt;1,0)</f>
        <v>0</v>
      </c>
      <c r="C1950" s="1104"/>
      <c r="D1950" s="714"/>
      <c r="E1950" s="715"/>
      <c r="F1950" s="715"/>
      <c r="G1950" s="715"/>
      <c r="H1950" s="716"/>
      <c r="I1950" s="528"/>
    </row>
    <row r="1951" spans="1:9" s="27" customFormat="1" ht="13.15" customHeight="1" thickBot="1" x14ac:dyDescent="0.25">
      <c r="B1951" s="719">
        <f>IF(A231&lt;1,0)</f>
        <v>0</v>
      </c>
      <c r="C1951" s="720" t="s">
        <v>2717</v>
      </c>
      <c r="D1951" s="714"/>
      <c r="E1951" s="715"/>
      <c r="F1951" s="715"/>
      <c r="G1951" s="715"/>
      <c r="H1951" s="716"/>
      <c r="I1951" s="528"/>
    </row>
    <row r="1952" spans="1:9" s="27" customFormat="1" ht="13.15" customHeight="1" x14ac:dyDescent="0.2">
      <c r="A1952" s="721" t="s">
        <v>2718</v>
      </c>
      <c r="B1952" s="872">
        <f>IF(A231&lt;1,0)</f>
        <v>0</v>
      </c>
      <c r="C1952" s="846"/>
      <c r="D1952" s="714"/>
      <c r="E1952" s="715"/>
      <c r="F1952" s="715"/>
      <c r="G1952" s="715"/>
      <c r="H1952" s="716"/>
      <c r="I1952" s="528"/>
    </row>
    <row r="1953" spans="1:9" s="27" customFormat="1" ht="13.15" customHeight="1" x14ac:dyDescent="0.2">
      <c r="A1953" s="499" t="s">
        <v>2756</v>
      </c>
      <c r="B1953" s="874">
        <f>IF(A231&lt;1,0)</f>
        <v>0</v>
      </c>
      <c r="C1953" s="876"/>
      <c r="D1953" s="714"/>
      <c r="E1953" s="715"/>
      <c r="F1953" s="715"/>
      <c r="G1953" s="715"/>
      <c r="H1953" s="716"/>
      <c r="I1953" s="528"/>
    </row>
    <row r="1954" spans="1:9" s="27" customFormat="1" ht="13.15" customHeight="1" x14ac:dyDescent="0.2">
      <c r="A1954" s="591" t="s">
        <v>2705</v>
      </c>
      <c r="B1954" s="874">
        <f>IF(A231&lt;1,0)</f>
        <v>0</v>
      </c>
      <c r="C1954" s="847"/>
      <c r="D1954" s="714"/>
      <c r="E1954" s="715"/>
      <c r="F1954" s="715"/>
      <c r="G1954" s="715"/>
      <c r="H1954" s="716"/>
      <c r="I1954" s="528"/>
    </row>
    <row r="1955" spans="1:9" s="27" customFormat="1" ht="9" customHeight="1" thickBot="1" x14ac:dyDescent="0.25">
      <c r="A1955" s="594"/>
      <c r="B1955" s="875">
        <f>IF(A231&lt;1,0)</f>
        <v>0</v>
      </c>
      <c r="C1955" s="1102"/>
      <c r="D1955" s="722"/>
      <c r="E1955" s="723"/>
      <c r="F1955" s="723"/>
      <c r="G1955" s="723"/>
      <c r="H1955" s="724"/>
      <c r="I1955" s="528"/>
    </row>
    <row r="1956" spans="1:9" s="27" customFormat="1" ht="13.15" customHeight="1" thickBot="1" x14ac:dyDescent="0.25">
      <c r="A1956" s="743"/>
      <c r="B1956" s="829">
        <f>IF(A228&lt;1,0)</f>
        <v>0</v>
      </c>
      <c r="C1956" s="939" t="s">
        <v>2783</v>
      </c>
      <c r="D1956" s="1148"/>
      <c r="E1956" s="1149"/>
      <c r="F1956" s="1149"/>
      <c r="G1956" s="1149"/>
      <c r="H1956" s="1150"/>
      <c r="I1956" s="725"/>
    </row>
    <row r="1957" spans="1:9" s="27" customFormat="1" ht="13.15" customHeight="1" x14ac:dyDescent="0.2">
      <c r="A1957" s="491" t="s">
        <v>2693</v>
      </c>
      <c r="B1957" s="872">
        <f>IF(A228&lt;1,0)</f>
        <v>0</v>
      </c>
      <c r="C1957" s="1057"/>
      <c r="D1957" s="1151"/>
      <c r="E1957" s="1152"/>
      <c r="F1957" s="1152"/>
      <c r="G1957" s="1152"/>
      <c r="H1957" s="1153"/>
      <c r="I1957" s="616"/>
    </row>
    <row r="1958" spans="1:9" s="27" customFormat="1" ht="13.15" customHeight="1" x14ac:dyDescent="0.2">
      <c r="A1958" s="508" t="s">
        <v>2713</v>
      </c>
      <c r="B1958" s="874">
        <f>IF(A228&lt;1,0)</f>
        <v>0</v>
      </c>
      <c r="C1958" s="886"/>
      <c r="D1958" s="1151"/>
      <c r="E1958" s="1152"/>
      <c r="F1958" s="1152"/>
      <c r="G1958" s="1152"/>
      <c r="H1958" s="1153"/>
      <c r="I1958" s="523"/>
    </row>
    <row r="1959" spans="1:9" s="27" customFormat="1" ht="13.15" customHeight="1" x14ac:dyDescent="0.2">
      <c r="A1959" s="494" t="s">
        <v>2696</v>
      </c>
      <c r="B1959" s="874">
        <f>IF(A228&lt;1,0)</f>
        <v>0</v>
      </c>
      <c r="C1959" s="836"/>
      <c r="D1959" s="1151"/>
      <c r="E1959" s="1152"/>
      <c r="F1959" s="1152"/>
      <c r="G1959" s="1152"/>
      <c r="H1959" s="1153"/>
      <c r="I1959" s="702"/>
    </row>
    <row r="1960" spans="1:9" s="27" customFormat="1" ht="13.15" customHeight="1" x14ac:dyDescent="0.2">
      <c r="A1960" s="494" t="s">
        <v>2697</v>
      </c>
      <c r="B1960" s="874">
        <f>IF(A228&lt;1,0)</f>
        <v>0</v>
      </c>
      <c r="C1960" s="836"/>
      <c r="D1960" s="1151"/>
      <c r="E1960" s="1152"/>
      <c r="F1960" s="1152"/>
      <c r="G1960" s="1152"/>
      <c r="H1960" s="1153"/>
      <c r="I1960" s="694"/>
    </row>
    <row r="1961" spans="1:9" s="27" customFormat="1" ht="13.15" customHeight="1" x14ac:dyDescent="0.2">
      <c r="A1961" s="671" t="s">
        <v>2698</v>
      </c>
      <c r="B1961" s="870">
        <f>IF(A228&lt;1,0)</f>
        <v>0</v>
      </c>
      <c r="C1961" s="836"/>
      <c r="D1961" s="1151"/>
      <c r="E1961" s="1152"/>
      <c r="F1961" s="1152"/>
      <c r="G1961" s="1152"/>
      <c r="H1961" s="1153"/>
      <c r="I1961" s="694"/>
    </row>
    <row r="1962" spans="1:9" s="27" customFormat="1" ht="13.15" customHeight="1" thickBot="1" x14ac:dyDescent="0.25">
      <c r="A1962" s="501"/>
      <c r="B1962" s="878">
        <f>IF(A228&lt;1,0)</f>
        <v>0</v>
      </c>
      <c r="C1962" s="1083"/>
      <c r="D1962" s="1151"/>
      <c r="E1962" s="1152"/>
      <c r="F1962" s="1152"/>
      <c r="G1962" s="1152"/>
      <c r="H1962" s="1153"/>
      <c r="I1962" s="694"/>
    </row>
    <row r="1963" spans="1:9" s="27" customFormat="1" ht="13.15" customHeight="1" thickBot="1" x14ac:dyDescent="0.25">
      <c r="B1963" s="578">
        <f>IF(A228&lt;1,0)</f>
        <v>0</v>
      </c>
      <c r="C1963" s="936" t="s">
        <v>2717</v>
      </c>
      <c r="D1963" s="1151"/>
      <c r="E1963" s="1152"/>
      <c r="F1963" s="1152"/>
      <c r="G1963" s="1152"/>
      <c r="H1963" s="1153"/>
      <c r="I1963" s="528"/>
    </row>
    <row r="1964" spans="1:9" s="27" customFormat="1" ht="13.15" customHeight="1" x14ac:dyDescent="0.2">
      <c r="A1964" s="726" t="s">
        <v>2718</v>
      </c>
      <c r="B1964" s="879">
        <f>IF(A228&lt;1,0)</f>
        <v>0</v>
      </c>
      <c r="C1964" s="846"/>
      <c r="D1964" s="1151"/>
      <c r="E1964" s="1152"/>
      <c r="F1964" s="1152"/>
      <c r="G1964" s="1152"/>
      <c r="H1964" s="1153"/>
      <c r="I1964" s="528"/>
    </row>
    <row r="1965" spans="1:9" s="27" customFormat="1" ht="13.15" customHeight="1" x14ac:dyDescent="0.2">
      <c r="A1965" s="704" t="s">
        <v>2756</v>
      </c>
      <c r="B1965" s="874">
        <f>IF(A228&lt;1,0)</f>
        <v>0</v>
      </c>
      <c r="C1965" s="865"/>
      <c r="D1965" s="1151"/>
      <c r="E1965" s="1152"/>
      <c r="F1965" s="1152"/>
      <c r="G1965" s="1152"/>
      <c r="H1965" s="1153"/>
      <c r="I1965" s="528"/>
    </row>
    <row r="1966" spans="1:9" s="27" customFormat="1" ht="13.15" customHeight="1" x14ac:dyDescent="0.2">
      <c r="A1966" s="727" t="s">
        <v>2705</v>
      </c>
      <c r="B1966" s="880">
        <f>IF(A228&lt;1,0)</f>
        <v>0</v>
      </c>
      <c r="C1966" s="847"/>
      <c r="D1966" s="1151"/>
      <c r="E1966" s="1152"/>
      <c r="F1966" s="1152"/>
      <c r="G1966" s="1152"/>
      <c r="H1966" s="1153"/>
      <c r="I1966" s="528"/>
    </row>
    <row r="1967" spans="1:9" s="27" customFormat="1" ht="9" customHeight="1" thickBot="1" x14ac:dyDescent="0.25">
      <c r="A1967" s="728"/>
      <c r="B1967" s="881">
        <f>IF(A228&lt;1,0)</f>
        <v>0</v>
      </c>
      <c r="C1967" s="1102"/>
      <c r="D1967" s="1154"/>
      <c r="E1967" s="1155"/>
      <c r="F1967" s="1155"/>
      <c r="G1967" s="1155"/>
      <c r="H1967" s="1156"/>
      <c r="I1967" s="528"/>
    </row>
    <row r="1968" spans="1:9" s="27" customFormat="1" ht="13.15" customHeight="1" thickBot="1" x14ac:dyDescent="0.25">
      <c r="B1968" s="730">
        <f>IF(A160&lt;1,0)</f>
        <v>0</v>
      </c>
      <c r="C1968" s="731" t="s">
        <v>2784</v>
      </c>
      <c r="D1968" s="1148"/>
      <c r="E1968" s="1149"/>
      <c r="F1968" s="1149"/>
      <c r="G1968" s="1149"/>
      <c r="H1968" s="1150"/>
      <c r="I1968" s="729"/>
    </row>
    <row r="1969" spans="1:9" s="27" customFormat="1" ht="13.15" customHeight="1" x14ac:dyDescent="0.2">
      <c r="A1969" s="491" t="s">
        <v>2693</v>
      </c>
      <c r="B1969" s="882">
        <f>IF(A160&lt;1,0)</f>
        <v>0</v>
      </c>
      <c r="C1969" s="835"/>
      <c r="D1969" s="1151"/>
      <c r="E1969" s="1152"/>
      <c r="F1969" s="1152"/>
      <c r="G1969" s="1152"/>
      <c r="H1969" s="1153"/>
      <c r="I1969" s="729"/>
    </row>
    <row r="1970" spans="1:9" s="27" customFormat="1" ht="13.15" customHeight="1" x14ac:dyDescent="0.2">
      <c r="A1970" s="552" t="s">
        <v>2713</v>
      </c>
      <c r="B1970" s="874">
        <f>IF(A160&lt;1,0)</f>
        <v>0</v>
      </c>
      <c r="C1970" s="837"/>
      <c r="D1970" s="1151"/>
      <c r="E1970" s="1152"/>
      <c r="F1970" s="1152"/>
      <c r="G1970" s="1152"/>
      <c r="H1970" s="1153"/>
      <c r="I1970" s="545"/>
    </row>
    <row r="1971" spans="1:9" s="27" customFormat="1" ht="13.15" customHeight="1" x14ac:dyDescent="0.2">
      <c r="A1971" s="733"/>
      <c r="B1971" s="880">
        <f>IF(A160&lt;1,0)</f>
        <v>0</v>
      </c>
      <c r="C1971" s="1080"/>
      <c r="D1971" s="1151"/>
      <c r="E1971" s="1152"/>
      <c r="F1971" s="1152"/>
      <c r="G1971" s="1152"/>
      <c r="H1971" s="1153"/>
      <c r="I1971" s="545"/>
    </row>
    <row r="1972" spans="1:9" s="27" customFormat="1" ht="13.15" customHeight="1" x14ac:dyDescent="0.2">
      <c r="A1972" s="473"/>
      <c r="B1972" s="873">
        <f>IF(A160&lt;1,0)</f>
        <v>0</v>
      </c>
      <c r="C1972" s="1084"/>
      <c r="D1972" s="1151"/>
      <c r="E1972" s="1152"/>
      <c r="F1972" s="1152"/>
      <c r="G1972" s="1152"/>
      <c r="H1972" s="1153"/>
      <c r="I1972" s="545"/>
    </row>
    <row r="1973" spans="1:9" s="27" customFormat="1" ht="13.15" customHeight="1" thickBot="1" x14ac:dyDescent="0.25">
      <c r="A1973" s="501"/>
      <c r="B1973" s="875">
        <f>IF(A160&lt;1,0)</f>
        <v>0</v>
      </c>
      <c r="C1973" s="1084"/>
      <c r="D1973" s="1151"/>
      <c r="E1973" s="1152"/>
      <c r="F1973" s="1152"/>
      <c r="G1973" s="1152"/>
      <c r="H1973" s="1153"/>
      <c r="I1973" s="545"/>
    </row>
    <row r="1974" spans="1:9" s="27" customFormat="1" ht="13.15" customHeight="1" thickBot="1" x14ac:dyDescent="0.25">
      <c r="B1974" s="719">
        <f>IF(A160&lt;1,0)</f>
        <v>0</v>
      </c>
      <c r="C1974" s="664" t="s">
        <v>2717</v>
      </c>
      <c r="D1974" s="1151"/>
      <c r="E1974" s="1152"/>
      <c r="F1974" s="1152"/>
      <c r="G1974" s="1152"/>
      <c r="H1974" s="1153"/>
      <c r="I1974" s="528"/>
    </row>
    <row r="1975" spans="1:9" s="27" customFormat="1" ht="13.15" customHeight="1" x14ac:dyDescent="0.2">
      <c r="A1975" s="703" t="s">
        <v>2718</v>
      </c>
      <c r="B1975" s="872">
        <f>IF(A160&lt;1,0)</f>
        <v>0</v>
      </c>
      <c r="C1975" s="846"/>
      <c r="D1975" s="1151"/>
      <c r="E1975" s="1152"/>
      <c r="F1975" s="1152"/>
      <c r="G1975" s="1152"/>
      <c r="H1975" s="1153"/>
      <c r="I1975" s="528"/>
    </row>
    <row r="1976" spans="1:9" s="27" customFormat="1" ht="13.15" customHeight="1" x14ac:dyDescent="0.2">
      <c r="A1976" s="540" t="s">
        <v>2756</v>
      </c>
      <c r="B1976" s="873">
        <f>IF(A160&lt;1,0)</f>
        <v>0</v>
      </c>
      <c r="C1976" s="847"/>
      <c r="D1976" s="1151"/>
      <c r="E1976" s="1152"/>
      <c r="F1976" s="1152"/>
      <c r="G1976" s="1152"/>
      <c r="H1976" s="1153"/>
      <c r="I1976" s="528"/>
    </row>
    <row r="1977" spans="1:9" s="27" customFormat="1" ht="13.15" customHeight="1" x14ac:dyDescent="0.2">
      <c r="A1977" s="698" t="s">
        <v>2705</v>
      </c>
      <c r="B1977" s="870">
        <f>IF(A160&lt;1,0)</f>
        <v>0</v>
      </c>
      <c r="C1977" s="847"/>
      <c r="D1977" s="1151"/>
      <c r="E1977" s="1152"/>
      <c r="F1977" s="1152"/>
      <c r="G1977" s="1152"/>
      <c r="H1977" s="1153"/>
      <c r="I1977" s="528"/>
    </row>
    <row r="1978" spans="1:9" s="27" customFormat="1" ht="13.15" customHeight="1" x14ac:dyDescent="0.2">
      <c r="A1978" s="698"/>
      <c r="B1978" s="870">
        <f>IF(A160&lt;1,0)</f>
        <v>0</v>
      </c>
      <c r="C1978" s="1101"/>
      <c r="D1978" s="1151"/>
      <c r="E1978" s="1152"/>
      <c r="F1978" s="1152"/>
      <c r="G1978" s="1152"/>
      <c r="H1978" s="1153"/>
      <c r="I1978" s="528"/>
    </row>
    <row r="1979" spans="1:9" s="27" customFormat="1" ht="9" customHeight="1" thickBot="1" x14ac:dyDescent="0.25">
      <c r="A1979" s="734"/>
      <c r="B1979" s="875">
        <f>IF(A160&lt;1,0)</f>
        <v>0</v>
      </c>
      <c r="C1979" s="1102"/>
      <c r="D1979" s="1154"/>
      <c r="E1979" s="1155"/>
      <c r="F1979" s="1155"/>
      <c r="G1979" s="1155"/>
      <c r="H1979" s="1156"/>
      <c r="I1979" s="528"/>
    </row>
    <row r="1980" spans="1:9" s="27" customFormat="1" ht="13.15" customHeight="1" thickBot="1" x14ac:dyDescent="0.25">
      <c r="B1980" s="730">
        <f>IF(A229&lt;1,0)</f>
        <v>0</v>
      </c>
      <c r="C1980" s="944" t="s">
        <v>2785</v>
      </c>
      <c r="D1980" s="1148"/>
      <c r="E1980" s="1149"/>
      <c r="F1980" s="1149"/>
      <c r="G1980" s="1149"/>
      <c r="H1980" s="1150"/>
      <c r="I1980" s="729"/>
    </row>
    <row r="1981" spans="1:9" s="27" customFormat="1" ht="13.15" customHeight="1" x14ac:dyDescent="0.2">
      <c r="A1981" s="491" t="s">
        <v>2693</v>
      </c>
      <c r="B1981" s="732">
        <f>IF(A229&lt;1,0)</f>
        <v>0</v>
      </c>
      <c r="C1981" s="583"/>
      <c r="D1981" s="1151"/>
      <c r="E1981" s="1152"/>
      <c r="F1981" s="1152"/>
      <c r="G1981" s="1152"/>
      <c r="H1981" s="1153"/>
      <c r="I1981" s="729"/>
    </row>
    <row r="1982" spans="1:9" s="27" customFormat="1" ht="13.15" customHeight="1" x14ac:dyDescent="0.2">
      <c r="A1982" s="508" t="s">
        <v>2713</v>
      </c>
      <c r="B1982" s="563">
        <f>IF(A229&lt;1,0)</f>
        <v>0</v>
      </c>
      <c r="C1982" s="575"/>
      <c r="D1982" s="1151"/>
      <c r="E1982" s="1152"/>
      <c r="F1982" s="1152"/>
      <c r="G1982" s="1152"/>
      <c r="H1982" s="1153"/>
      <c r="I1982" s="725"/>
    </row>
    <row r="1983" spans="1:9" s="27" customFormat="1" ht="13.15" customHeight="1" x14ac:dyDescent="0.2">
      <c r="A1983" s="476"/>
      <c r="B1983" s="533">
        <f>IF(A229&lt;1,0)</f>
        <v>0</v>
      </c>
      <c r="C1983" s="1096"/>
      <c r="D1983" s="1151"/>
      <c r="E1983" s="1152"/>
      <c r="F1983" s="1152"/>
      <c r="G1983" s="1152"/>
      <c r="H1983" s="1153"/>
      <c r="I1983" s="545"/>
    </row>
    <row r="1984" spans="1:9" s="27" customFormat="1" ht="13.15" customHeight="1" x14ac:dyDescent="0.2">
      <c r="A1984" s="476"/>
      <c r="B1984" s="533">
        <f>IF(A229&lt;1,0)</f>
        <v>0</v>
      </c>
      <c r="C1984" s="1096"/>
      <c r="D1984" s="1151"/>
      <c r="E1984" s="1152"/>
      <c r="F1984" s="1152"/>
      <c r="G1984" s="1152"/>
      <c r="H1984" s="1153"/>
      <c r="I1984" s="545"/>
    </row>
    <row r="1985" spans="1:9" s="27" customFormat="1" ht="13.15" customHeight="1" thickBot="1" x14ac:dyDescent="0.25">
      <c r="A1985" s="734"/>
      <c r="B1985" s="536">
        <f>IF(A229&lt;1,0)</f>
        <v>0</v>
      </c>
      <c r="C1985" s="1103"/>
      <c r="D1985" s="1151"/>
      <c r="E1985" s="1152"/>
      <c r="F1985" s="1152"/>
      <c r="G1985" s="1152"/>
      <c r="H1985" s="1153"/>
      <c r="I1985" s="528"/>
    </row>
    <row r="1986" spans="1:9" s="27" customFormat="1" ht="13.15" customHeight="1" thickBot="1" x14ac:dyDescent="0.25">
      <c r="B1986" s="719">
        <f>IF(A229&lt;1,0)</f>
        <v>0</v>
      </c>
      <c r="C1986" s="664" t="s">
        <v>2717</v>
      </c>
      <c r="D1986" s="1151"/>
      <c r="E1986" s="1152"/>
      <c r="F1986" s="1152"/>
      <c r="G1986" s="1152"/>
      <c r="H1986" s="1153"/>
      <c r="I1986" s="528"/>
    </row>
    <row r="1987" spans="1:9" s="27" customFormat="1" ht="13.15" customHeight="1" x14ac:dyDescent="0.2">
      <c r="A1987" s="703" t="s">
        <v>2718</v>
      </c>
      <c r="B1987" s="636">
        <f>IF(A229&lt;1,0)</f>
        <v>0</v>
      </c>
      <c r="C1987" s="541"/>
      <c r="D1987" s="1151"/>
      <c r="E1987" s="1152"/>
      <c r="F1987" s="1152"/>
      <c r="G1987" s="1152"/>
      <c r="H1987" s="1153"/>
      <c r="I1987" s="528"/>
    </row>
    <row r="1988" spans="1:9" s="27" customFormat="1" ht="13.15" customHeight="1" x14ac:dyDescent="0.2">
      <c r="A1988" s="540" t="s">
        <v>2756</v>
      </c>
      <c r="B1988" s="563">
        <f>IF(A229&lt;1,0)</f>
        <v>0</v>
      </c>
      <c r="C1988" s="592"/>
      <c r="D1988" s="1151"/>
      <c r="E1988" s="1152"/>
      <c r="F1988" s="1152"/>
      <c r="G1988" s="1152"/>
      <c r="H1988" s="1153"/>
      <c r="I1988" s="528"/>
    </row>
    <row r="1989" spans="1:9" s="27" customFormat="1" ht="13.15" customHeight="1" thickBot="1" x14ac:dyDescent="0.25">
      <c r="A1989" s="698" t="s">
        <v>2705</v>
      </c>
      <c r="B1989" s="630">
        <f>IF(A229&lt;1,0)</f>
        <v>0</v>
      </c>
      <c r="C1989" s="592"/>
      <c r="D1989" s="1154"/>
      <c r="E1989" s="1155"/>
      <c r="F1989" s="1155"/>
      <c r="G1989" s="1155"/>
      <c r="H1989" s="1156"/>
      <c r="I1989" s="528"/>
    </row>
    <row r="1990" spans="1:9" s="27" customFormat="1" ht="13.15" customHeight="1" thickBot="1" x14ac:dyDescent="0.25">
      <c r="A1990" s="698"/>
      <c r="B1990" s="630">
        <f>IF(A229&lt;1,0)</f>
        <v>0</v>
      </c>
      <c r="C1990" s="1094"/>
      <c r="D1990" s="1151"/>
      <c r="E1990" s="1152"/>
      <c r="F1990" s="1152"/>
      <c r="G1990" s="1152"/>
      <c r="H1990" s="1153"/>
      <c r="I1990" s="528"/>
    </row>
    <row r="1991" spans="1:9" s="27" customFormat="1" ht="9" customHeight="1" thickBot="1" x14ac:dyDescent="0.25">
      <c r="A1991" s="734"/>
      <c r="B1991" s="536">
        <f>IF(A229&lt;1,0)</f>
        <v>0</v>
      </c>
      <c r="C1991" s="1095"/>
      <c r="D1991" s="1172"/>
      <c r="E1991" s="1173"/>
      <c r="F1991" s="1173"/>
      <c r="G1991" s="1173"/>
      <c r="H1991" s="1174"/>
      <c r="I1991" s="528"/>
    </row>
    <row r="1992" spans="1:9" s="27" customFormat="1" ht="13.15" customHeight="1" thickBot="1" x14ac:dyDescent="0.25">
      <c r="B1992" s="578">
        <f>IF(A266&lt;1,0)</f>
        <v>0</v>
      </c>
      <c r="C1992" s="735" t="s">
        <v>2786</v>
      </c>
      <c r="D1992" s="1148"/>
      <c r="E1992" s="1149"/>
      <c r="F1992" s="1149"/>
      <c r="G1992" s="1149"/>
      <c r="H1992" s="1150"/>
      <c r="I1992" s="523"/>
    </row>
    <row r="1993" spans="1:9" s="27" customFormat="1" ht="13.15" customHeight="1" x14ac:dyDescent="0.2">
      <c r="A1993" s="491" t="s">
        <v>2693</v>
      </c>
      <c r="B1993" s="867">
        <f>IF(A266&lt;1,0)</f>
        <v>0</v>
      </c>
      <c r="C1993" s="835"/>
      <c r="D1993" s="1151"/>
      <c r="E1993" s="1152"/>
      <c r="F1993" s="1152"/>
      <c r="G1993" s="1152"/>
      <c r="H1993" s="1153"/>
      <c r="I1993" s="523"/>
    </row>
    <row r="1994" spans="1:9" s="27" customFormat="1" ht="13.15" customHeight="1" x14ac:dyDescent="0.2">
      <c r="A1994" s="508" t="s">
        <v>2713</v>
      </c>
      <c r="B1994" s="868">
        <f>IF(A266&lt;1,0)</f>
        <v>0</v>
      </c>
      <c r="C1994" s="836"/>
      <c r="D1994" s="1151"/>
      <c r="E1994" s="1152"/>
      <c r="F1994" s="1152"/>
      <c r="G1994" s="1152"/>
      <c r="H1994" s="1153"/>
      <c r="I1994" s="523"/>
    </row>
    <row r="1995" spans="1:9" s="27" customFormat="1" ht="13.15" customHeight="1" x14ac:dyDescent="0.2">
      <c r="A1995" s="494" t="s">
        <v>2696</v>
      </c>
      <c r="B1995" s="883">
        <f>IF(A266&lt;1,0)</f>
        <v>0</v>
      </c>
      <c r="C1995" s="836"/>
      <c r="D1995" s="1151"/>
      <c r="E1995" s="1152"/>
      <c r="F1995" s="1152"/>
      <c r="G1995" s="1152"/>
      <c r="H1995" s="1153"/>
      <c r="I1995" s="523"/>
    </row>
    <row r="1996" spans="1:9" s="27" customFormat="1" ht="13.15" customHeight="1" x14ac:dyDescent="0.2">
      <c r="A1996" s="476"/>
      <c r="B1996" s="869">
        <f>IF(A266&lt;1,0)</f>
        <v>0</v>
      </c>
      <c r="C1996" s="1080"/>
      <c r="D1996" s="1151"/>
      <c r="E1996" s="1152"/>
      <c r="F1996" s="1152"/>
      <c r="G1996" s="1152"/>
      <c r="H1996" s="1153"/>
      <c r="I1996" s="523"/>
    </row>
    <row r="1997" spans="1:9" s="27" customFormat="1" ht="13.15" customHeight="1" thickBot="1" x14ac:dyDescent="0.25">
      <c r="A1997" s="501"/>
      <c r="B1997" s="875">
        <f>IF(A266&lt;1,0)</f>
        <v>0</v>
      </c>
      <c r="C1997" s="1083"/>
      <c r="D1997" s="1151"/>
      <c r="E1997" s="1152"/>
      <c r="F1997" s="1152"/>
      <c r="G1997" s="1152"/>
      <c r="H1997" s="1153"/>
      <c r="I1997" s="523"/>
    </row>
    <row r="1998" spans="1:9" s="27" customFormat="1" ht="13.15" customHeight="1" thickBot="1" x14ac:dyDescent="0.25">
      <c r="B1998" s="719">
        <f>IF(A266&lt;1,0)</f>
        <v>0</v>
      </c>
      <c r="C1998" s="664" t="s">
        <v>2717</v>
      </c>
      <c r="D1998" s="1151"/>
      <c r="E1998" s="1152"/>
      <c r="F1998" s="1152"/>
      <c r="G1998" s="1152"/>
      <c r="H1998" s="1153"/>
      <c r="I1998" s="528"/>
    </row>
    <row r="1999" spans="1:9" s="27" customFormat="1" ht="13.15" customHeight="1" x14ac:dyDescent="0.2">
      <c r="A1999" s="703" t="s">
        <v>2718</v>
      </c>
      <c r="B1999" s="872">
        <f>IF(A266&lt;1,0)</f>
        <v>0</v>
      </c>
      <c r="C1999" s="884"/>
      <c r="D1999" s="1151"/>
      <c r="E1999" s="1152"/>
      <c r="F1999" s="1152"/>
      <c r="G1999" s="1152"/>
      <c r="H1999" s="1153"/>
      <c r="I1999" s="528"/>
    </row>
    <row r="2000" spans="1:9" s="27" customFormat="1" ht="13.15" customHeight="1" x14ac:dyDescent="0.2">
      <c r="A2000" s="738" t="s">
        <v>2719</v>
      </c>
      <c r="B2000" s="874">
        <f>IF(A266&lt;1,0)</f>
        <v>0</v>
      </c>
      <c r="C2000" s="1058"/>
      <c r="D2000" s="1151"/>
      <c r="E2000" s="1152"/>
      <c r="F2000" s="1152"/>
      <c r="G2000" s="1152"/>
      <c r="H2000" s="1153"/>
      <c r="I2000" s="523"/>
    </row>
    <row r="2001" spans="1:9" s="27" customFormat="1" ht="13.15" customHeight="1" x14ac:dyDescent="0.2">
      <c r="A2001" s="704" t="s">
        <v>2705</v>
      </c>
      <c r="B2001" s="874">
        <f>IF(A266&lt;1,0)</f>
        <v>0</v>
      </c>
      <c r="C2001" s="865"/>
      <c r="D2001" s="1151"/>
      <c r="E2001" s="1152"/>
      <c r="F2001" s="1152"/>
      <c r="G2001" s="1152"/>
      <c r="H2001" s="1153"/>
      <c r="I2001" s="528"/>
    </row>
    <row r="2002" spans="1:9" s="27" customFormat="1" ht="13.15" customHeight="1" x14ac:dyDescent="0.2">
      <c r="A2002" s="704"/>
      <c r="B2002" s="874">
        <f>IF(A266&lt;1,0)</f>
        <v>0</v>
      </c>
      <c r="C2002" s="1101"/>
      <c r="D2002" s="1151"/>
      <c r="E2002" s="1152"/>
      <c r="F2002" s="1152"/>
      <c r="G2002" s="1152"/>
      <c r="H2002" s="1153"/>
      <c r="I2002" s="528"/>
    </row>
    <row r="2003" spans="1:9" s="27" customFormat="1" ht="9" customHeight="1" thickBot="1" x14ac:dyDescent="0.25">
      <c r="A2003" s="728"/>
      <c r="B2003" s="881">
        <f>IF(A266&lt;1,0)</f>
        <v>0</v>
      </c>
      <c r="C2003" s="1102"/>
      <c r="D2003" s="1154"/>
      <c r="E2003" s="1155"/>
      <c r="F2003" s="1155"/>
      <c r="G2003" s="1155"/>
      <c r="H2003" s="1156"/>
      <c r="I2003" s="528"/>
    </row>
    <row r="2004" spans="1:9" s="27" customFormat="1" ht="13.15" customHeight="1" thickBot="1" x14ac:dyDescent="0.25">
      <c r="A2004" s="488"/>
      <c r="B2004" s="578">
        <f>IF(A237&lt;1,0)</f>
        <v>0</v>
      </c>
      <c r="C2004" s="739" t="s">
        <v>2787</v>
      </c>
      <c r="D2004" s="1148"/>
      <c r="E2004" s="1149"/>
      <c r="F2004" s="1149"/>
      <c r="G2004" s="1149"/>
      <c r="H2004" s="1150"/>
      <c r="I2004" s="523"/>
    </row>
    <row r="2005" spans="1:9" s="27" customFormat="1" ht="13.15" customHeight="1" x14ac:dyDescent="0.2">
      <c r="A2005" s="740" t="s">
        <v>2693</v>
      </c>
      <c r="B2005" s="879">
        <f>IF(A237&lt;1,0)</f>
        <v>0</v>
      </c>
      <c r="C2005" s="885"/>
      <c r="D2005" s="1151"/>
      <c r="E2005" s="1152"/>
      <c r="F2005" s="1152"/>
      <c r="G2005" s="1152"/>
      <c r="H2005" s="1153"/>
      <c r="I2005" s="523"/>
    </row>
    <row r="2006" spans="1:9" s="27" customFormat="1" ht="13.15" customHeight="1" x14ac:dyDescent="0.2">
      <c r="A2006" s="532" t="s">
        <v>2713</v>
      </c>
      <c r="B2006" s="874">
        <f>IF(A237&lt;1,0)</f>
        <v>0</v>
      </c>
      <c r="C2006" s="877"/>
      <c r="D2006" s="1151"/>
      <c r="E2006" s="1152"/>
      <c r="F2006" s="1152"/>
      <c r="G2006" s="1152"/>
      <c r="H2006" s="1153"/>
      <c r="I2006" s="523"/>
    </row>
    <row r="2007" spans="1:9" s="27" customFormat="1" ht="13.15" customHeight="1" x14ac:dyDescent="0.2">
      <c r="A2007" s="532" t="s">
        <v>2696</v>
      </c>
      <c r="B2007" s="874">
        <f>IF(A237&lt;1,0)</f>
        <v>0</v>
      </c>
      <c r="C2007" s="827"/>
      <c r="D2007" s="1151"/>
      <c r="E2007" s="1152"/>
      <c r="F2007" s="1152"/>
      <c r="G2007" s="1152"/>
      <c r="H2007" s="1153"/>
      <c r="I2007" s="523"/>
    </row>
    <row r="2008" spans="1:9" s="27" customFormat="1" ht="13.15" customHeight="1" x14ac:dyDescent="0.2">
      <c r="A2008" s="532" t="s">
        <v>2697</v>
      </c>
      <c r="B2008" s="874">
        <f>IF(A237&lt;1,0)</f>
        <v>0</v>
      </c>
      <c r="C2008" s="877"/>
      <c r="D2008" s="1151"/>
      <c r="E2008" s="1152"/>
      <c r="F2008" s="1152"/>
      <c r="G2008" s="1152"/>
      <c r="H2008" s="1153"/>
      <c r="I2008" s="523"/>
    </row>
    <row r="2009" spans="1:9" s="27" customFormat="1" ht="13.15" customHeight="1" thickBot="1" x14ac:dyDescent="0.25">
      <c r="A2009" s="535"/>
      <c r="B2009" s="875">
        <f>IF(A237&lt;1,0)</f>
        <v>0</v>
      </c>
      <c r="C2009" s="1072"/>
      <c r="D2009" s="1151"/>
      <c r="E2009" s="1152"/>
      <c r="F2009" s="1152"/>
      <c r="G2009" s="1152"/>
      <c r="H2009" s="1153"/>
      <c r="I2009" s="523"/>
    </row>
    <row r="2010" spans="1:9" s="27" customFormat="1" ht="13.15" customHeight="1" thickBot="1" x14ac:dyDescent="0.25">
      <c r="B2010" s="719">
        <f>IF(A237&lt;1,0)</f>
        <v>0</v>
      </c>
      <c r="C2010" s="737" t="s">
        <v>2717</v>
      </c>
      <c r="D2010" s="1151"/>
      <c r="E2010" s="1152"/>
      <c r="F2010" s="1152"/>
      <c r="G2010" s="1152"/>
      <c r="H2010" s="1153"/>
      <c r="I2010" s="528"/>
    </row>
    <row r="2011" spans="1:9" s="27" customFormat="1" ht="13.15" customHeight="1" x14ac:dyDescent="0.2">
      <c r="A2011" s="703" t="s">
        <v>2718</v>
      </c>
      <c r="B2011" s="872">
        <f>IF(A237&lt;1,0)</f>
        <v>0</v>
      </c>
      <c r="C2011" s="856"/>
      <c r="D2011" s="1151"/>
      <c r="E2011" s="1152"/>
      <c r="F2011" s="1152"/>
      <c r="G2011" s="1152"/>
      <c r="H2011" s="1153"/>
      <c r="I2011" s="528"/>
    </row>
    <row r="2012" spans="1:9" s="27" customFormat="1" ht="13.15" customHeight="1" x14ac:dyDescent="0.2">
      <c r="A2012" s="540" t="s">
        <v>2756</v>
      </c>
      <c r="B2012" s="873">
        <f>IF(A237&lt;1,0)</f>
        <v>0</v>
      </c>
      <c r="C2012" s="857"/>
      <c r="D2012" s="1151"/>
      <c r="E2012" s="1152"/>
      <c r="F2012" s="1152"/>
      <c r="G2012" s="1152"/>
      <c r="H2012" s="1153"/>
      <c r="I2012" s="528"/>
    </row>
    <row r="2013" spans="1:9" s="27" customFormat="1" ht="13.15" customHeight="1" x14ac:dyDescent="0.2">
      <c r="A2013" s="704" t="s">
        <v>2705</v>
      </c>
      <c r="B2013" s="874">
        <f>IF(A237&lt;1,0)</f>
        <v>0</v>
      </c>
      <c r="C2013" s="857"/>
      <c r="D2013" s="1151"/>
      <c r="E2013" s="1152"/>
      <c r="F2013" s="1152"/>
      <c r="G2013" s="1152"/>
      <c r="H2013" s="1153"/>
      <c r="I2013" s="528"/>
    </row>
    <row r="2014" spans="1:9" s="27" customFormat="1" ht="13.15" customHeight="1" x14ac:dyDescent="0.2">
      <c r="A2014" s="704"/>
      <c r="B2014" s="874">
        <f>IF(A237&lt;1,0)</f>
        <v>0</v>
      </c>
      <c r="C2014" s="1099"/>
      <c r="D2014" s="1151"/>
      <c r="E2014" s="1152"/>
      <c r="F2014" s="1152"/>
      <c r="G2014" s="1152"/>
      <c r="H2014" s="1153"/>
      <c r="I2014" s="528"/>
    </row>
    <row r="2015" spans="1:9" s="27" customFormat="1" ht="9" customHeight="1" thickBot="1" x14ac:dyDescent="0.25">
      <c r="A2015" s="734"/>
      <c r="B2015" s="875">
        <f>IF(A237&lt;1,0)</f>
        <v>0</v>
      </c>
      <c r="C2015" s="1100"/>
      <c r="D2015" s="1154"/>
      <c r="E2015" s="1155"/>
      <c r="F2015" s="1155"/>
      <c r="G2015" s="1155"/>
      <c r="H2015" s="1156"/>
      <c r="I2015" s="528"/>
    </row>
    <row r="2016" spans="1:9" s="27" customFormat="1" ht="13.15" customHeight="1" thickBot="1" x14ac:dyDescent="0.25">
      <c r="B2016" s="595">
        <f>IF(A306&lt;1,0)</f>
        <v>0</v>
      </c>
      <c r="C2016" s="735" t="s">
        <v>2788</v>
      </c>
      <c r="D2016" s="1148"/>
      <c r="E2016" s="1149"/>
      <c r="F2016" s="1149"/>
      <c r="G2016" s="1149"/>
      <c r="H2016" s="1150"/>
      <c r="I2016" s="523"/>
    </row>
    <row r="2017" spans="1:9" s="27" customFormat="1" ht="13.15" customHeight="1" x14ac:dyDescent="0.2">
      <c r="A2017" s="491" t="s">
        <v>2693</v>
      </c>
      <c r="B2017" s="744">
        <f>IF(A306&lt;1,0)</f>
        <v>0</v>
      </c>
      <c r="C2017" s="583"/>
      <c r="D2017" s="1151"/>
      <c r="E2017" s="1152"/>
      <c r="F2017" s="1152"/>
      <c r="G2017" s="1152"/>
      <c r="H2017" s="1153"/>
      <c r="I2017" s="523"/>
    </row>
    <row r="2018" spans="1:9" s="27" customFormat="1" ht="13.15" customHeight="1" x14ac:dyDescent="0.2">
      <c r="A2018" s="508" t="s">
        <v>2713</v>
      </c>
      <c r="B2018" s="745">
        <f>IF(A306&lt;1,0)</f>
        <v>0</v>
      </c>
      <c r="C2018" s="575"/>
      <c r="D2018" s="1151"/>
      <c r="E2018" s="1152"/>
      <c r="F2018" s="1152"/>
      <c r="G2018" s="1152"/>
      <c r="H2018" s="1153"/>
      <c r="I2018" s="523"/>
    </row>
    <row r="2019" spans="1:9" s="27" customFormat="1" ht="13.15" customHeight="1" x14ac:dyDescent="0.2">
      <c r="A2019" s="494" t="s">
        <v>2696</v>
      </c>
      <c r="B2019" s="585">
        <f>IF(A306&lt;1,0)</f>
        <v>0</v>
      </c>
      <c r="C2019" s="575"/>
      <c r="D2019" s="1151"/>
      <c r="E2019" s="1152"/>
      <c r="F2019" s="1152"/>
      <c r="G2019" s="1152"/>
      <c r="H2019" s="1153"/>
      <c r="I2019" s="523"/>
    </row>
    <row r="2020" spans="1:9" s="27" customFormat="1" ht="13.15" customHeight="1" x14ac:dyDescent="0.2">
      <c r="A2020" s="508" t="s">
        <v>2697</v>
      </c>
      <c r="B2020" s="745">
        <f>IF(A306&lt;1,0)</f>
        <v>0</v>
      </c>
      <c r="C2020" s="575"/>
      <c r="D2020" s="1151"/>
      <c r="E2020" s="1152"/>
      <c r="F2020" s="1152"/>
      <c r="G2020" s="1152"/>
      <c r="H2020" s="1153"/>
      <c r="I2020" s="523"/>
    </row>
    <row r="2021" spans="1:9" s="27" customFormat="1" ht="13.15" customHeight="1" x14ac:dyDescent="0.2">
      <c r="A2021" s="494"/>
      <c r="B2021" s="585">
        <f>IF(A306&lt;1,0)</f>
        <v>0</v>
      </c>
      <c r="C2021" s="1096"/>
      <c r="D2021" s="1151"/>
      <c r="E2021" s="1152"/>
      <c r="F2021" s="1152"/>
      <c r="G2021" s="1152"/>
      <c r="H2021" s="1153"/>
      <c r="I2021" s="523"/>
    </row>
    <row r="2022" spans="1:9" s="27" customFormat="1" ht="13.15" customHeight="1" x14ac:dyDescent="0.2">
      <c r="A2022" s="671"/>
      <c r="B2022" s="599">
        <f>IF(A306&lt;1,0)</f>
        <v>0</v>
      </c>
      <c r="C2022" s="1096"/>
      <c r="D2022" s="1151"/>
      <c r="E2022" s="1152"/>
      <c r="F2022" s="1152"/>
      <c r="G2022" s="1152"/>
      <c r="H2022" s="1153"/>
      <c r="I2022" s="523"/>
    </row>
    <row r="2023" spans="1:9" s="27" customFormat="1" ht="13.15" customHeight="1" x14ac:dyDescent="0.2">
      <c r="A2023" s="494"/>
      <c r="B2023" s="585">
        <f>IF(A306&lt;1,0)</f>
        <v>0</v>
      </c>
      <c r="C2023" s="1096"/>
      <c r="D2023" s="1151"/>
      <c r="E2023" s="1152"/>
      <c r="F2023" s="1152"/>
      <c r="G2023" s="1152"/>
      <c r="H2023" s="1153"/>
      <c r="I2023" s="523"/>
    </row>
    <row r="2024" spans="1:9" s="27" customFormat="1" ht="13.15" customHeight="1" x14ac:dyDescent="0.2">
      <c r="A2024" s="508"/>
      <c r="B2024" s="599">
        <f>IF(A306&lt;1,0)</f>
        <v>0</v>
      </c>
      <c r="C2024" s="1096"/>
      <c r="D2024" s="1151"/>
      <c r="E2024" s="1152"/>
      <c r="F2024" s="1152"/>
      <c r="G2024" s="1152"/>
      <c r="H2024" s="1153"/>
      <c r="I2024" s="523"/>
    </row>
    <row r="2025" spans="1:9" s="27" customFormat="1" ht="13.15" customHeight="1" x14ac:dyDescent="0.2">
      <c r="A2025" s="476"/>
      <c r="B2025" s="585">
        <f>IF(A306&lt;1,0)</f>
        <v>0</v>
      </c>
      <c r="C2025" s="1096"/>
      <c r="D2025" s="1151"/>
      <c r="E2025" s="1152"/>
      <c r="F2025" s="1152"/>
      <c r="G2025" s="1152"/>
      <c r="H2025" s="1153"/>
      <c r="I2025" s="523"/>
    </row>
    <row r="2026" spans="1:9" s="27" customFormat="1" ht="13.15" customHeight="1" x14ac:dyDescent="0.2">
      <c r="A2026" s="811"/>
      <c r="B2026" s="602">
        <f>IF(A306&lt;1,0)</f>
        <v>0</v>
      </c>
      <c r="C2026" s="1097"/>
      <c r="D2026" s="1151"/>
      <c r="E2026" s="1152"/>
      <c r="F2026" s="1152"/>
      <c r="G2026" s="1152"/>
      <c r="H2026" s="1153"/>
      <c r="I2026" s="523"/>
    </row>
    <row r="2027" spans="1:9" s="27" customFormat="1" ht="9" customHeight="1" thickBot="1" x14ac:dyDescent="0.25">
      <c r="A2027" s="501"/>
      <c r="B2027" s="615">
        <f>IF(A306&lt;1,0)</f>
        <v>0</v>
      </c>
      <c r="C2027" s="1098"/>
      <c r="D2027" s="1154"/>
      <c r="E2027" s="1155"/>
      <c r="F2027" s="1155"/>
      <c r="G2027" s="1155"/>
      <c r="H2027" s="1156"/>
      <c r="I2027" s="523"/>
    </row>
    <row r="2028" spans="1:9" s="27" customFormat="1" ht="13.15" customHeight="1" thickBot="1" x14ac:dyDescent="0.25">
      <c r="A2028" s="488"/>
      <c r="B2028" s="829">
        <f>IF(A385&lt;1,0)</f>
        <v>0</v>
      </c>
      <c r="C2028" s="739" t="s">
        <v>2789</v>
      </c>
      <c r="D2028" s="1148"/>
      <c r="E2028" s="1149"/>
      <c r="F2028" s="1149"/>
      <c r="G2028" s="1149"/>
      <c r="H2028" s="1150"/>
      <c r="I2028" s="523"/>
    </row>
    <row r="2029" spans="1:9" s="27" customFormat="1" ht="13.15" customHeight="1" x14ac:dyDescent="0.2">
      <c r="A2029" s="491" t="s">
        <v>2693</v>
      </c>
      <c r="B2029" s="872">
        <f>IF(A385&lt;1,0)</f>
        <v>0</v>
      </c>
      <c r="C2029" s="836"/>
      <c r="D2029" s="1151"/>
      <c r="E2029" s="1152"/>
      <c r="F2029" s="1152"/>
      <c r="G2029" s="1152"/>
      <c r="H2029" s="1153"/>
      <c r="I2029" s="523"/>
    </row>
    <row r="2030" spans="1:9" s="27" customFormat="1" ht="13.15" customHeight="1" x14ac:dyDescent="0.2">
      <c r="A2030" s="494" t="s">
        <v>2713</v>
      </c>
      <c r="B2030" s="874">
        <f>IF(A385&lt;1,0)</f>
        <v>0</v>
      </c>
      <c r="C2030" s="877"/>
      <c r="D2030" s="1151"/>
      <c r="E2030" s="1152"/>
      <c r="F2030" s="1152"/>
      <c r="G2030" s="1152"/>
      <c r="H2030" s="1153"/>
      <c r="I2030" s="523"/>
    </row>
    <row r="2031" spans="1:9" s="27" customFormat="1" ht="13.15" customHeight="1" x14ac:dyDescent="0.2">
      <c r="A2031" s="494" t="s">
        <v>2696</v>
      </c>
      <c r="B2031" s="874">
        <f>IF(A385&lt;1,0)</f>
        <v>0</v>
      </c>
      <c r="C2031" s="877"/>
      <c r="D2031" s="1151"/>
      <c r="E2031" s="1152"/>
      <c r="F2031" s="1152"/>
      <c r="G2031" s="1152"/>
      <c r="H2031" s="1153"/>
      <c r="I2031" s="523"/>
    </row>
    <row r="2032" spans="1:9" s="27" customFormat="1" ht="13.15" customHeight="1" x14ac:dyDescent="0.2">
      <c r="A2032" s="508" t="s">
        <v>2697</v>
      </c>
      <c r="B2032" s="873">
        <f>IF(A385&lt;1,0)</f>
        <v>0</v>
      </c>
      <c r="C2032" s="877"/>
      <c r="D2032" s="1151"/>
      <c r="E2032" s="1152"/>
      <c r="F2032" s="1152"/>
      <c r="G2032" s="1152"/>
      <c r="H2032" s="1153"/>
      <c r="I2032" s="523"/>
    </row>
    <row r="2033" spans="1:9" s="27" customFormat="1" ht="13.15" customHeight="1" x14ac:dyDescent="0.2">
      <c r="A2033" s="476"/>
      <c r="B2033" s="874">
        <f>IF(A385&lt;1,0)</f>
        <v>0</v>
      </c>
      <c r="C2033" s="1071"/>
      <c r="D2033" s="1151"/>
      <c r="E2033" s="1152"/>
      <c r="F2033" s="1152"/>
      <c r="G2033" s="1152"/>
      <c r="H2033" s="1153"/>
      <c r="I2033" s="523"/>
    </row>
    <row r="2034" spans="1:9" s="27" customFormat="1" ht="13.15" customHeight="1" x14ac:dyDescent="0.2">
      <c r="A2034" s="473"/>
      <c r="B2034" s="873">
        <f>IF(A385&lt;1,0)</f>
        <v>0</v>
      </c>
      <c r="C2034" s="1070"/>
      <c r="D2034" s="1151"/>
      <c r="E2034" s="1152"/>
      <c r="F2034" s="1152"/>
      <c r="G2034" s="1152"/>
      <c r="H2034" s="1153"/>
      <c r="I2034" s="523"/>
    </row>
    <row r="2035" spans="1:9" s="27" customFormat="1" ht="13.15" customHeight="1" x14ac:dyDescent="0.2">
      <c r="A2035" s="476"/>
      <c r="B2035" s="874">
        <f>IF(A385&lt;1,0)</f>
        <v>0</v>
      </c>
      <c r="C2035" s="1071"/>
      <c r="D2035" s="1151"/>
      <c r="E2035" s="1152"/>
      <c r="F2035" s="1152"/>
      <c r="G2035" s="1152"/>
      <c r="H2035" s="1153"/>
      <c r="I2035" s="523"/>
    </row>
    <row r="2036" spans="1:9" s="27" customFormat="1" ht="13.15" customHeight="1" x14ac:dyDescent="0.2">
      <c r="A2036" s="476"/>
      <c r="B2036" s="874">
        <f>IF(A385&lt;1,0)</f>
        <v>0</v>
      </c>
      <c r="C2036" s="1071"/>
      <c r="D2036" s="1151"/>
      <c r="E2036" s="1152"/>
      <c r="F2036" s="1152"/>
      <c r="G2036" s="1152"/>
      <c r="H2036" s="1153"/>
      <c r="I2036" s="523"/>
    </row>
    <row r="2037" spans="1:9" s="27" customFormat="1" ht="13.15" customHeight="1" x14ac:dyDescent="0.2">
      <c r="A2037" s="473"/>
      <c r="B2037" s="873">
        <f>IF(A385&lt;1,0)</f>
        <v>0</v>
      </c>
      <c r="C2037" s="1070"/>
      <c r="D2037" s="1151"/>
      <c r="E2037" s="1152"/>
      <c r="F2037" s="1152"/>
      <c r="G2037" s="1152"/>
      <c r="H2037" s="1153"/>
      <c r="I2037" s="523"/>
    </row>
    <row r="2038" spans="1:9" s="27" customFormat="1" ht="13.15" customHeight="1" x14ac:dyDescent="0.2">
      <c r="A2038" s="476"/>
      <c r="B2038" s="874">
        <f>IF(A385&lt;1,0)</f>
        <v>0</v>
      </c>
      <c r="C2038" s="1071"/>
      <c r="D2038" s="1151"/>
      <c r="E2038" s="1152"/>
      <c r="F2038" s="1152"/>
      <c r="G2038" s="1152"/>
      <c r="H2038" s="1153"/>
      <c r="I2038" s="523"/>
    </row>
    <row r="2039" spans="1:9" s="27" customFormat="1" ht="9" customHeight="1" thickBot="1" x14ac:dyDescent="0.25">
      <c r="A2039" s="501"/>
      <c r="B2039" s="875">
        <f>IF(A385&lt;1,0)</f>
        <v>0</v>
      </c>
      <c r="C2039" s="1072"/>
      <c r="D2039" s="1154"/>
      <c r="E2039" s="1155"/>
      <c r="F2039" s="1155"/>
      <c r="G2039" s="1155"/>
      <c r="H2039" s="1156"/>
      <c r="I2039" s="523"/>
    </row>
    <row r="2040" spans="1:9" s="27" customFormat="1" ht="13.15" customHeight="1" thickBot="1" x14ac:dyDescent="0.25">
      <c r="A2040" s="488"/>
      <c r="B2040" s="829">
        <f>IF(A458&lt;1,0)</f>
        <v>0</v>
      </c>
      <c r="C2040" s="746" t="s">
        <v>2790</v>
      </c>
      <c r="D2040" s="1148"/>
      <c r="E2040" s="1149"/>
      <c r="F2040" s="1149"/>
      <c r="G2040" s="1149"/>
      <c r="H2040" s="1150"/>
      <c r="I2040" s="523"/>
    </row>
    <row r="2041" spans="1:9" s="27" customFormat="1" ht="13.15" customHeight="1" x14ac:dyDescent="0.2">
      <c r="A2041" s="838" t="s">
        <v>2693</v>
      </c>
      <c r="B2041" s="879">
        <f>IF(A458&lt;1,0)</f>
        <v>0</v>
      </c>
      <c r="C2041" s="835"/>
      <c r="D2041" s="1151"/>
      <c r="E2041" s="1152"/>
      <c r="F2041" s="1152"/>
      <c r="G2041" s="1152"/>
      <c r="H2041" s="1153"/>
      <c r="I2041" s="523"/>
    </row>
    <row r="2042" spans="1:9" s="27" customFormat="1" ht="13.15" customHeight="1" x14ac:dyDescent="0.2">
      <c r="A2042" s="494" t="s">
        <v>2713</v>
      </c>
      <c r="B2042" s="874">
        <f>IF(A458&lt;1,0)</f>
        <v>0</v>
      </c>
      <c r="C2042" s="836"/>
      <c r="D2042" s="1151"/>
      <c r="E2042" s="1152"/>
      <c r="F2042" s="1152"/>
      <c r="G2042" s="1152"/>
      <c r="H2042" s="1153"/>
      <c r="I2042" s="523"/>
    </row>
    <row r="2043" spans="1:9" s="27" customFormat="1" ht="13.15" customHeight="1" x14ac:dyDescent="0.2">
      <c r="A2043" s="494" t="s">
        <v>2791</v>
      </c>
      <c r="B2043" s="874">
        <f>IF(A458&lt;1,0)</f>
        <v>0</v>
      </c>
      <c r="C2043" s="836"/>
      <c r="D2043" s="1151"/>
      <c r="E2043" s="1152"/>
      <c r="F2043" s="1152"/>
      <c r="G2043" s="1152"/>
      <c r="H2043" s="1153"/>
      <c r="I2043" s="523"/>
    </row>
    <row r="2044" spans="1:9" s="27" customFormat="1" ht="13.15" customHeight="1" x14ac:dyDescent="0.2">
      <c r="A2044" s="552" t="s">
        <v>2792</v>
      </c>
      <c r="B2044" s="874">
        <f>IF(A458&lt;1,0)</f>
        <v>0</v>
      </c>
      <c r="C2044" s="836"/>
      <c r="D2044" s="1151"/>
      <c r="E2044" s="1152"/>
      <c r="F2044" s="1152"/>
      <c r="G2044" s="1152"/>
      <c r="H2044" s="1153"/>
      <c r="I2044" s="546"/>
    </row>
    <row r="2045" spans="1:9" s="27" customFormat="1" ht="13.15" customHeight="1" x14ac:dyDescent="0.2">
      <c r="A2045" s="508" t="s">
        <v>2793</v>
      </c>
      <c r="B2045" s="873">
        <f>IF(A458&lt;1,0)</f>
        <v>0</v>
      </c>
      <c r="C2045" s="886"/>
      <c r="D2045" s="1151"/>
      <c r="E2045" s="1152"/>
      <c r="F2045" s="1152"/>
      <c r="G2045" s="1152"/>
      <c r="H2045" s="1153"/>
      <c r="I2045" s="523"/>
    </row>
    <row r="2046" spans="1:9" s="27" customFormat="1" ht="13.15" customHeight="1" x14ac:dyDescent="0.2">
      <c r="A2046" s="494" t="s">
        <v>2794</v>
      </c>
      <c r="B2046" s="874">
        <f>IF(A458&lt;1,0)</f>
        <v>0</v>
      </c>
      <c r="C2046" s="836"/>
      <c r="D2046" s="1151"/>
      <c r="E2046" s="1152"/>
      <c r="F2046" s="1152"/>
      <c r="G2046" s="1152"/>
      <c r="H2046" s="1153"/>
      <c r="I2046" s="523"/>
    </row>
    <row r="2047" spans="1:9" s="27" customFormat="1" ht="13.15" customHeight="1" x14ac:dyDescent="0.2">
      <c r="A2047" s="671"/>
      <c r="B2047" s="874">
        <f>IF(A458&lt;1,0)</f>
        <v>0</v>
      </c>
      <c r="C2047" s="1084"/>
      <c r="D2047" s="1151"/>
      <c r="E2047" s="1152"/>
      <c r="F2047" s="1152"/>
      <c r="G2047" s="1152"/>
      <c r="H2047" s="1153"/>
      <c r="I2047" s="523"/>
    </row>
    <row r="2048" spans="1:9" s="27" customFormat="1" ht="13.15" customHeight="1" x14ac:dyDescent="0.2">
      <c r="A2048" s="671"/>
      <c r="B2048" s="874">
        <f>IF(A458&lt;1,0)</f>
        <v>0</v>
      </c>
      <c r="C2048" s="1084"/>
      <c r="D2048" s="1151"/>
      <c r="E2048" s="1152"/>
      <c r="F2048" s="1152"/>
      <c r="G2048" s="1152"/>
      <c r="H2048" s="1153"/>
      <c r="I2048" s="523"/>
    </row>
    <row r="2049" spans="1:9" s="27" customFormat="1" ht="13.15" customHeight="1" x14ac:dyDescent="0.2">
      <c r="A2049" s="671"/>
      <c r="B2049" s="874">
        <f>IF(A458&lt;1,0)</f>
        <v>0</v>
      </c>
      <c r="C2049" s="1084"/>
      <c r="D2049" s="1151"/>
      <c r="E2049" s="1152"/>
      <c r="F2049" s="1152"/>
      <c r="G2049" s="1152"/>
      <c r="H2049" s="1153"/>
      <c r="I2049" s="523"/>
    </row>
    <row r="2050" spans="1:9" s="27" customFormat="1" ht="13.15" customHeight="1" x14ac:dyDescent="0.2">
      <c r="A2050" s="671"/>
      <c r="B2050" s="874">
        <f>IF(A458&lt;1,0)</f>
        <v>0</v>
      </c>
      <c r="C2050" s="1084"/>
      <c r="D2050" s="1151"/>
      <c r="E2050" s="1152"/>
      <c r="F2050" s="1152"/>
      <c r="G2050" s="1152"/>
      <c r="H2050" s="1153"/>
      <c r="I2050" s="523"/>
    </row>
    <row r="2051" spans="1:9" s="27" customFormat="1" ht="9" customHeight="1" thickBot="1" x14ac:dyDescent="0.25">
      <c r="A2051" s="588"/>
      <c r="B2051" s="875">
        <f>IF(A458&lt;1,0)</f>
        <v>0</v>
      </c>
      <c r="C2051" s="1083"/>
      <c r="D2051" s="1154"/>
      <c r="E2051" s="1155"/>
      <c r="F2051" s="1155"/>
      <c r="G2051" s="1155"/>
      <c r="H2051" s="1156"/>
      <c r="I2051" s="523"/>
    </row>
    <row r="2052" spans="1:9" s="27" customFormat="1" ht="13.15" customHeight="1" x14ac:dyDescent="0.2">
      <c r="B2052" s="578">
        <f>IF(A809&lt;1,0)</f>
        <v>0</v>
      </c>
      <c r="C2052" s="747" t="s">
        <v>2795</v>
      </c>
      <c r="D2052" s="1148"/>
      <c r="E2052" s="1149"/>
      <c r="F2052" s="1149"/>
      <c r="G2052" s="1149"/>
      <c r="H2052" s="1150"/>
    </row>
    <row r="2053" spans="1:9" s="27" customFormat="1" ht="13.15" customHeight="1" thickBot="1" x14ac:dyDescent="0.25">
      <c r="B2053" s="578">
        <f>IF(A809&lt;1,0)</f>
        <v>0</v>
      </c>
      <c r="C2053" s="748" t="s">
        <v>2796</v>
      </c>
      <c r="D2053" s="1151"/>
      <c r="E2053" s="1152"/>
      <c r="F2053" s="1152"/>
      <c r="G2053" s="1152"/>
      <c r="H2053" s="1153"/>
    </row>
    <row r="2054" spans="1:9" s="27" customFormat="1" ht="13.15" customHeight="1" thickBot="1" x14ac:dyDescent="0.25">
      <c r="A2054" s="537"/>
      <c r="B2054" s="589">
        <f>IF(A809&lt;1,0)</f>
        <v>0</v>
      </c>
      <c r="C2054" s="749" t="s">
        <v>2722</v>
      </c>
      <c r="D2054" s="1151"/>
      <c r="E2054" s="1152"/>
      <c r="F2054" s="1152"/>
      <c r="G2054" s="1152"/>
      <c r="H2054" s="1153"/>
    </row>
    <row r="2055" spans="1:9" s="27" customFormat="1" ht="13.15" customHeight="1" x14ac:dyDescent="0.2">
      <c r="A2055" s="550" t="s">
        <v>2760</v>
      </c>
      <c r="B2055" s="563">
        <f>IF(A809&lt;1,0)</f>
        <v>0</v>
      </c>
      <c r="C2055" s="583"/>
      <c r="D2055" s="1151"/>
      <c r="E2055" s="1152"/>
      <c r="F2055" s="1152"/>
      <c r="G2055" s="1152"/>
      <c r="H2055" s="1153"/>
    </row>
    <row r="2056" spans="1:9" s="27" customFormat="1" ht="13.15" customHeight="1" x14ac:dyDescent="0.2">
      <c r="A2056" s="552" t="s">
        <v>2761</v>
      </c>
      <c r="B2056" s="533">
        <f>IF(A809&lt;1,0)</f>
        <v>0</v>
      </c>
      <c r="C2056" s="575"/>
      <c r="D2056" s="1151"/>
      <c r="E2056" s="1152"/>
      <c r="F2056" s="1152"/>
      <c r="G2056" s="1152"/>
      <c r="H2056" s="1153"/>
    </row>
    <row r="2057" spans="1:9" s="27" customFormat="1" ht="13.15" customHeight="1" x14ac:dyDescent="0.2">
      <c r="A2057" s="552" t="s">
        <v>2762</v>
      </c>
      <c r="B2057" s="533">
        <f>IF(A809&lt;1,0)</f>
        <v>0</v>
      </c>
      <c r="C2057" s="575"/>
      <c r="D2057" s="1151"/>
      <c r="E2057" s="1152"/>
      <c r="F2057" s="1152"/>
      <c r="G2057" s="1152"/>
      <c r="H2057" s="1153"/>
    </row>
    <row r="2058" spans="1:9" s="27" customFormat="1" ht="13.15" customHeight="1" thickBot="1" x14ac:dyDescent="0.25">
      <c r="A2058" s="574" t="s">
        <v>2797</v>
      </c>
      <c r="B2058" s="533">
        <f>IF(A809&lt;1,0)</f>
        <v>0</v>
      </c>
      <c r="C2058" s="592"/>
      <c r="D2058" s="1151"/>
      <c r="E2058" s="1152"/>
      <c r="F2058" s="1152"/>
      <c r="G2058" s="1152"/>
      <c r="H2058" s="1153"/>
    </row>
    <row r="2059" spans="1:9" s="27" customFormat="1" ht="13.15" customHeight="1" thickBot="1" x14ac:dyDescent="0.25">
      <c r="A2059" s="750"/>
      <c r="B2059" s="631">
        <f>IF(A809&lt;1,0)</f>
        <v>0</v>
      </c>
      <c r="C2059" s="751" t="s">
        <v>2755</v>
      </c>
      <c r="D2059" s="1151"/>
      <c r="E2059" s="1152"/>
      <c r="F2059" s="1152"/>
      <c r="G2059" s="1152"/>
      <c r="H2059" s="1153"/>
    </row>
    <row r="2060" spans="1:9" s="27" customFormat="1" ht="13.15" customHeight="1" x14ac:dyDescent="0.2">
      <c r="A2060" s="569" t="s">
        <v>2693</v>
      </c>
      <c r="B2060" s="563">
        <f>IF(A809&lt;1,0)</f>
        <v>0</v>
      </c>
      <c r="C2060" s="654"/>
      <c r="D2060" s="1151"/>
      <c r="E2060" s="1152"/>
      <c r="F2060" s="1152"/>
      <c r="G2060" s="1152"/>
      <c r="H2060" s="1153"/>
    </row>
    <row r="2061" spans="1:9" s="27" customFormat="1" ht="13.15" customHeight="1" x14ac:dyDescent="0.2">
      <c r="A2061" s="571" t="s">
        <v>2713</v>
      </c>
      <c r="B2061" s="533">
        <f>IF(A809&lt;1,0)</f>
        <v>0</v>
      </c>
      <c r="C2061" s="656"/>
      <c r="D2061" s="1151"/>
      <c r="E2061" s="1152"/>
      <c r="F2061" s="1152"/>
      <c r="G2061" s="1152"/>
      <c r="H2061" s="1153"/>
    </row>
    <row r="2062" spans="1:9" s="27" customFormat="1" ht="13.15" customHeight="1" x14ac:dyDescent="0.2">
      <c r="A2062" s="571" t="s">
        <v>2696</v>
      </c>
      <c r="B2062" s="533">
        <f>IF(A809&lt;1,0)</f>
        <v>0</v>
      </c>
      <c r="C2062" s="592"/>
      <c r="D2062" s="1151"/>
      <c r="E2062" s="1152"/>
      <c r="F2062" s="1152"/>
      <c r="G2062" s="1152"/>
      <c r="H2062" s="1153"/>
    </row>
    <row r="2063" spans="1:9" s="27" customFormat="1" ht="9" customHeight="1" thickBot="1" x14ac:dyDescent="0.25">
      <c r="A2063" s="752"/>
      <c r="B2063" s="647">
        <f>IF(A809&lt;1,0)</f>
        <v>0</v>
      </c>
      <c r="C2063" s="1095"/>
      <c r="D2063" s="1154"/>
      <c r="E2063" s="1155"/>
      <c r="F2063" s="1155"/>
      <c r="G2063" s="1155"/>
      <c r="H2063" s="1156"/>
    </row>
    <row r="2064" spans="1:9" s="27" customFormat="1" ht="13.15" customHeight="1" x14ac:dyDescent="0.2">
      <c r="A2064" s="648"/>
      <c r="B2064" s="578">
        <f>IF(A822&lt;1,0)</f>
        <v>0</v>
      </c>
      <c r="C2064" s="753" t="s">
        <v>2798</v>
      </c>
      <c r="D2064" s="1148"/>
      <c r="E2064" s="1149"/>
      <c r="F2064" s="1149"/>
      <c r="G2064" s="1149"/>
      <c r="H2064" s="1150"/>
    </row>
    <row r="2065" spans="1:8" s="27" customFormat="1" ht="13.15" customHeight="1" thickBot="1" x14ac:dyDescent="0.25">
      <c r="A2065" s="488"/>
      <c r="B2065" s="578">
        <f>IF(A822&lt;1,0)</f>
        <v>0</v>
      </c>
      <c r="C2065" s="754" t="s">
        <v>2799</v>
      </c>
      <c r="D2065" s="1151"/>
      <c r="E2065" s="1152"/>
      <c r="F2065" s="1152"/>
      <c r="G2065" s="1152"/>
      <c r="H2065" s="1153"/>
    </row>
    <row r="2066" spans="1:8" s="27" customFormat="1" ht="13.15" customHeight="1" thickBot="1" x14ac:dyDescent="0.25">
      <c r="A2066" s="537"/>
      <c r="B2066" s="589">
        <f>IF(A822&lt;1,0)</f>
        <v>0</v>
      </c>
      <c r="C2066" s="755" t="s">
        <v>2722</v>
      </c>
      <c r="D2066" s="1151"/>
      <c r="E2066" s="1152"/>
      <c r="F2066" s="1152"/>
      <c r="G2066" s="1152"/>
      <c r="H2066" s="1153"/>
    </row>
    <row r="2067" spans="1:8" s="27" customFormat="1" ht="13.15" customHeight="1" x14ac:dyDescent="0.2">
      <c r="A2067" s="582" t="s">
        <v>2760</v>
      </c>
      <c r="B2067" s="563">
        <f>IF(A822&lt;1,0)</f>
        <v>0</v>
      </c>
      <c r="C2067" s="654"/>
      <c r="D2067" s="1151"/>
      <c r="E2067" s="1152"/>
      <c r="F2067" s="1152"/>
      <c r="G2067" s="1152"/>
      <c r="H2067" s="1153"/>
    </row>
    <row r="2068" spans="1:8" s="27" customFormat="1" ht="13.15" customHeight="1" x14ac:dyDescent="0.2">
      <c r="A2068" s="574" t="s">
        <v>2761</v>
      </c>
      <c r="B2068" s="533">
        <f>IF(A822&lt;1,0)</f>
        <v>0</v>
      </c>
      <c r="C2068" s="656"/>
      <c r="D2068" s="1151"/>
      <c r="E2068" s="1152"/>
      <c r="F2068" s="1152"/>
      <c r="G2068" s="1152"/>
      <c r="H2068" s="1153"/>
    </row>
    <row r="2069" spans="1:8" s="27" customFormat="1" ht="13.15" customHeight="1" thickBot="1" x14ac:dyDescent="0.25">
      <c r="A2069" s="756" t="s">
        <v>2762</v>
      </c>
      <c r="B2069" s="647">
        <f>IF(A822&lt;1,0)</f>
        <v>0</v>
      </c>
      <c r="C2069" s="656"/>
      <c r="D2069" s="1151"/>
      <c r="E2069" s="1152"/>
      <c r="F2069" s="1152"/>
      <c r="G2069" s="1152"/>
      <c r="H2069" s="1153"/>
    </row>
    <row r="2070" spans="1:8" s="27" customFormat="1" ht="13.15" customHeight="1" thickBot="1" x14ac:dyDescent="0.25">
      <c r="A2070" s="750"/>
      <c r="B2070" s="631">
        <f>IF(A822&lt;1,0)</f>
        <v>0</v>
      </c>
      <c r="C2070" s="757" t="s">
        <v>2755</v>
      </c>
      <c r="D2070" s="1151"/>
      <c r="E2070" s="1152"/>
      <c r="F2070" s="1152"/>
      <c r="G2070" s="1152"/>
      <c r="H2070" s="1153"/>
    </row>
    <row r="2071" spans="1:8" s="27" customFormat="1" ht="13.15" customHeight="1" x14ac:dyDescent="0.2">
      <c r="A2071" s="758" t="s">
        <v>2693</v>
      </c>
      <c r="B2071" s="636">
        <f>IF(A822&lt;1,0)</f>
        <v>0</v>
      </c>
      <c r="C2071" s="656"/>
      <c r="D2071" s="1151"/>
      <c r="E2071" s="1152"/>
      <c r="F2071" s="1152"/>
      <c r="G2071" s="1152"/>
      <c r="H2071" s="1153"/>
    </row>
    <row r="2072" spans="1:8" s="27" customFormat="1" ht="13.15" customHeight="1" x14ac:dyDescent="0.2">
      <c r="A2072" s="642" t="s">
        <v>2713</v>
      </c>
      <c r="B2072" s="559">
        <f>IF(A822&lt;1,0)</f>
        <v>0</v>
      </c>
      <c r="C2072" s="1059"/>
      <c r="D2072" s="1151"/>
      <c r="E2072" s="1152"/>
      <c r="F2072" s="1152"/>
      <c r="G2072" s="1152"/>
      <c r="H2072" s="1153"/>
    </row>
    <row r="2073" spans="1:8" s="27" customFormat="1" ht="13.15" customHeight="1" x14ac:dyDescent="0.2">
      <c r="A2073" s="642"/>
      <c r="B2073" s="763">
        <f>IF(A822&lt;1,0)</f>
        <v>0</v>
      </c>
      <c r="C2073" s="1050"/>
      <c r="D2073" s="1151"/>
      <c r="E2073" s="1152"/>
      <c r="F2073" s="1152"/>
      <c r="G2073" s="1152"/>
      <c r="H2073" s="1153"/>
    </row>
    <row r="2074" spans="1:8" s="27" customFormat="1" ht="13.15" customHeight="1" x14ac:dyDescent="0.2">
      <c r="A2074" s="582"/>
      <c r="B2074" s="626">
        <f>IF(A822&lt;1,0)</f>
        <v>0</v>
      </c>
      <c r="C2074" s="1094"/>
      <c r="D2074" s="1151"/>
      <c r="E2074" s="1152"/>
      <c r="F2074" s="1152"/>
      <c r="G2074" s="1152"/>
      <c r="H2074" s="1153"/>
    </row>
    <row r="2075" spans="1:8" s="27" customFormat="1" ht="9" customHeight="1" thickBot="1" x14ac:dyDescent="0.25">
      <c r="A2075" s="588"/>
      <c r="B2075" s="536">
        <f>IF(A822&lt;1,0)</f>
        <v>0</v>
      </c>
      <c r="C2075" s="1095"/>
      <c r="D2075" s="1154"/>
      <c r="E2075" s="1155"/>
      <c r="F2075" s="1155"/>
      <c r="G2075" s="1155"/>
      <c r="H2075" s="1156"/>
    </row>
    <row r="2076" spans="1:8" s="27" customFormat="1" ht="13.15" customHeight="1" x14ac:dyDescent="0.2">
      <c r="A2076" s="699"/>
      <c r="B2076" s="578">
        <f>IF(A825&lt;1,0)</f>
        <v>0</v>
      </c>
      <c r="C2076" s="759" t="s">
        <v>2800</v>
      </c>
      <c r="D2076" s="1148"/>
      <c r="E2076" s="1149"/>
      <c r="F2076" s="1149"/>
      <c r="G2076" s="1149"/>
      <c r="H2076" s="1150"/>
    </row>
    <row r="2077" spans="1:8" s="27" customFormat="1" ht="13.15" customHeight="1" thickBot="1" x14ac:dyDescent="0.25">
      <c r="A2077" s="488"/>
      <c r="B2077" s="578">
        <f>IF(A825&lt;1,0)</f>
        <v>0</v>
      </c>
      <c r="C2077" s="760" t="s">
        <v>2801</v>
      </c>
      <c r="D2077" s="1151"/>
      <c r="E2077" s="1152"/>
      <c r="F2077" s="1152"/>
      <c r="G2077" s="1152"/>
      <c r="H2077" s="1153"/>
    </row>
    <row r="2078" spans="1:8" s="27" customFormat="1" ht="13.15" customHeight="1" thickBot="1" x14ac:dyDescent="0.25">
      <c r="A2078" s="537"/>
      <c r="B2078" s="589">
        <f>IF(A825&lt;1,0)</f>
        <v>0</v>
      </c>
      <c r="C2078" s="755" t="s">
        <v>2722</v>
      </c>
      <c r="D2078" s="1151"/>
      <c r="E2078" s="1152"/>
      <c r="F2078" s="1152"/>
      <c r="G2078" s="1152"/>
      <c r="H2078" s="1153"/>
    </row>
    <row r="2079" spans="1:8" s="27" customFormat="1" ht="13.15" customHeight="1" x14ac:dyDescent="0.2">
      <c r="A2079" s="761" t="s">
        <v>2760</v>
      </c>
      <c r="B2079" s="741">
        <f>IF(A825&lt;1,0)</f>
        <v>0</v>
      </c>
      <c r="C2079" s="583"/>
      <c r="D2079" s="1151"/>
      <c r="E2079" s="1152"/>
      <c r="F2079" s="1152"/>
      <c r="G2079" s="1152"/>
      <c r="H2079" s="1153"/>
    </row>
    <row r="2080" spans="1:8" s="27" customFormat="1" ht="13.15" customHeight="1" x14ac:dyDescent="0.2">
      <c r="A2080" s="571" t="s">
        <v>2761</v>
      </c>
      <c r="B2080" s="533">
        <f>IF(A825&lt;1,0)</f>
        <v>0</v>
      </c>
      <c r="C2080" s="575"/>
      <c r="D2080" s="1151"/>
      <c r="E2080" s="1152"/>
      <c r="F2080" s="1152"/>
      <c r="G2080" s="1152"/>
      <c r="H2080" s="1153"/>
    </row>
    <row r="2081" spans="1:9" s="27" customFormat="1" ht="13.15" customHeight="1" x14ac:dyDescent="0.2">
      <c r="A2081" s="571" t="s">
        <v>2762</v>
      </c>
      <c r="B2081" s="533">
        <f>IF(A825&lt;1,0)</f>
        <v>0</v>
      </c>
      <c r="C2081" s="496"/>
      <c r="D2081" s="1151"/>
      <c r="E2081" s="1152"/>
      <c r="F2081" s="1152"/>
      <c r="G2081" s="1152"/>
      <c r="H2081" s="1153"/>
    </row>
    <row r="2082" spans="1:9" s="27" customFormat="1" ht="13.15" customHeight="1" thickBot="1" x14ac:dyDescent="0.25">
      <c r="A2082" s="762" t="s">
        <v>2797</v>
      </c>
      <c r="B2082" s="707">
        <f>IF(A825&lt;1,0)</f>
        <v>0</v>
      </c>
      <c r="C2082" s="500"/>
      <c r="D2082" s="1151"/>
      <c r="E2082" s="1152"/>
      <c r="F2082" s="1152"/>
      <c r="G2082" s="1152"/>
      <c r="H2082" s="1153"/>
    </row>
    <row r="2083" spans="1:9" s="27" customFormat="1" ht="13.15" customHeight="1" thickBot="1" x14ac:dyDescent="0.25">
      <c r="A2083" s="750"/>
      <c r="B2083" s="631">
        <f>IF(A825&lt;1,0)</f>
        <v>0</v>
      </c>
      <c r="C2083" s="751" t="s">
        <v>2755</v>
      </c>
      <c r="D2083" s="1151"/>
      <c r="E2083" s="1152"/>
      <c r="F2083" s="1152"/>
      <c r="G2083" s="1152"/>
      <c r="H2083" s="1153"/>
    </row>
    <row r="2084" spans="1:9" s="27" customFormat="1" ht="13.15" customHeight="1" x14ac:dyDescent="0.2">
      <c r="A2084" s="625" t="s">
        <v>2802</v>
      </c>
      <c r="B2084" s="763">
        <f>IF(A825&lt;1,0)</f>
        <v>0</v>
      </c>
      <c r="C2084" s="570"/>
      <c r="D2084" s="1151"/>
      <c r="E2084" s="1152"/>
      <c r="F2084" s="1152"/>
      <c r="G2084" s="1152"/>
      <c r="H2084" s="1153"/>
    </row>
    <row r="2085" spans="1:9" s="27" customFormat="1" ht="13.15" customHeight="1" x14ac:dyDescent="0.2">
      <c r="A2085" s="571" t="s">
        <v>2701</v>
      </c>
      <c r="B2085" s="559">
        <f>IF(A825&lt;1,0)</f>
        <v>0</v>
      </c>
      <c r="C2085" s="572"/>
      <c r="D2085" s="1151"/>
      <c r="E2085" s="1152"/>
      <c r="F2085" s="1152"/>
      <c r="G2085" s="1152"/>
      <c r="H2085" s="1153"/>
    </row>
    <row r="2086" spans="1:9" s="27" customFormat="1" ht="13.15" customHeight="1" x14ac:dyDescent="0.2">
      <c r="A2086" s="610"/>
      <c r="B2086" s="559">
        <f>IF(A825&lt;1,0)</f>
        <v>0</v>
      </c>
      <c r="C2086" s="764"/>
      <c r="D2086" s="1151"/>
      <c r="E2086" s="1152"/>
      <c r="F2086" s="1152"/>
      <c r="G2086" s="1152"/>
      <c r="H2086" s="1153"/>
    </row>
    <row r="2087" spans="1:9" s="27" customFormat="1" ht="9.1999999999999993" customHeight="1" thickBot="1" x14ac:dyDescent="0.25">
      <c r="A2087" s="614"/>
      <c r="B2087" s="536">
        <f>IF(A825&lt;1,0)</f>
        <v>0</v>
      </c>
      <c r="C2087" s="765"/>
      <c r="D2087" s="1154"/>
      <c r="E2087" s="1155"/>
      <c r="F2087" s="1155"/>
      <c r="G2087" s="1155"/>
      <c r="H2087" s="1156"/>
      <c r="I2087" s="546"/>
    </row>
    <row r="2088" spans="1:9" s="27" customFormat="1" ht="13.15" customHeight="1" thickBot="1" x14ac:dyDescent="0.25">
      <c r="A2088" s="766"/>
      <c r="B2088" s="947">
        <f>IF(A831&lt;1,0)</f>
        <v>0</v>
      </c>
      <c r="C2088" s="767" t="s">
        <v>2803</v>
      </c>
      <c r="D2088" s="1148"/>
      <c r="E2088" s="1149"/>
      <c r="F2088" s="1149"/>
      <c r="G2088" s="1149"/>
      <c r="H2088" s="1150"/>
    </row>
    <row r="2089" spans="1:9" s="27" customFormat="1" ht="13.15" customHeight="1" thickBot="1" x14ac:dyDescent="0.25">
      <c r="A2089" s="488"/>
      <c r="B2089" s="578">
        <f>IF(A831&lt;1,0)</f>
        <v>0</v>
      </c>
      <c r="C2089" s="768" t="s">
        <v>2804</v>
      </c>
      <c r="D2089" s="1151"/>
      <c r="E2089" s="1152"/>
      <c r="F2089" s="1152"/>
      <c r="G2089" s="1152"/>
      <c r="H2089" s="1153"/>
    </row>
    <row r="2090" spans="1:9" s="27" customFormat="1" ht="13.15" customHeight="1" thickBot="1" x14ac:dyDescent="0.25">
      <c r="A2090" s="537"/>
      <c r="B2090" s="589">
        <f>IF(A831&lt;1,0)</f>
        <v>0</v>
      </c>
      <c r="C2090" s="769" t="s">
        <v>2722</v>
      </c>
      <c r="D2090" s="1151"/>
      <c r="E2090" s="1152"/>
      <c r="F2090" s="1152"/>
      <c r="G2090" s="1152"/>
      <c r="H2090" s="1153"/>
    </row>
    <row r="2091" spans="1:9" s="27" customFormat="1" ht="13.15" customHeight="1" x14ac:dyDescent="0.2">
      <c r="A2091" s="569" t="s">
        <v>2760</v>
      </c>
      <c r="B2091" s="563">
        <f>IF(A831&lt;1,0)</f>
        <v>0</v>
      </c>
      <c r="C2091" s="493"/>
      <c r="D2091" s="1151"/>
      <c r="E2091" s="1152"/>
      <c r="F2091" s="1152"/>
      <c r="G2091" s="1152"/>
      <c r="H2091" s="1153"/>
    </row>
    <row r="2092" spans="1:9" s="27" customFormat="1" ht="13.15" customHeight="1" x14ac:dyDescent="0.2">
      <c r="A2092" s="571" t="s">
        <v>2761</v>
      </c>
      <c r="B2092" s="533">
        <f>IF(A831&lt;1,0)</f>
        <v>0</v>
      </c>
      <c r="C2092" s="496"/>
      <c r="D2092" s="1151"/>
      <c r="E2092" s="1152"/>
      <c r="F2092" s="1152"/>
      <c r="G2092" s="1152"/>
      <c r="H2092" s="1153"/>
    </row>
    <row r="2093" spans="1:9" s="27" customFormat="1" ht="13.15" customHeight="1" x14ac:dyDescent="0.2">
      <c r="A2093" s="571" t="s">
        <v>2762</v>
      </c>
      <c r="B2093" s="533">
        <f>IF(A831&lt;1,0)</f>
        <v>0</v>
      </c>
      <c r="C2093" s="742"/>
      <c r="D2093" s="1151"/>
      <c r="E2093" s="1152"/>
      <c r="F2093" s="1152"/>
      <c r="G2093" s="1152"/>
      <c r="H2093" s="1153"/>
    </row>
    <row r="2094" spans="1:9" s="27" customFormat="1" ht="13.15" customHeight="1" thickBot="1" x14ac:dyDescent="0.25">
      <c r="A2094" s="752" t="s">
        <v>2797</v>
      </c>
      <c r="B2094" s="647">
        <f>IF(A831&lt;1,0)</f>
        <v>0</v>
      </c>
      <c r="C2094" s="500"/>
      <c r="D2094" s="1151"/>
      <c r="E2094" s="1152"/>
      <c r="F2094" s="1152"/>
      <c r="G2094" s="1152"/>
      <c r="H2094" s="1153"/>
    </row>
    <row r="2095" spans="1:9" s="27" customFormat="1" ht="13.15" customHeight="1" thickBot="1" x14ac:dyDescent="0.25">
      <c r="A2095" s="548"/>
      <c r="B2095" s="589">
        <f>IF(A831&lt;1,0)</f>
        <v>0</v>
      </c>
      <c r="C2095" s="770" t="s">
        <v>2755</v>
      </c>
      <c r="D2095" s="1151"/>
      <c r="E2095" s="1152"/>
      <c r="F2095" s="1152"/>
      <c r="G2095" s="1152"/>
      <c r="H2095" s="1153"/>
    </row>
    <row r="2096" spans="1:9" s="27" customFormat="1" ht="13.15" customHeight="1" x14ac:dyDescent="0.2">
      <c r="A2096" s="569" t="s">
        <v>2802</v>
      </c>
      <c r="B2096" s="563">
        <f>IF(A831&lt;1,0)</f>
        <v>0</v>
      </c>
      <c r="C2096" s="771"/>
      <c r="D2096" s="1151"/>
      <c r="E2096" s="1152"/>
      <c r="F2096" s="1152"/>
      <c r="G2096" s="1152"/>
      <c r="H2096" s="1153"/>
    </row>
    <row r="2097" spans="1:9" s="27" customFormat="1" ht="13.15" customHeight="1" x14ac:dyDescent="0.2">
      <c r="A2097" s="571" t="s">
        <v>2701</v>
      </c>
      <c r="B2097" s="533">
        <f>IF(A831&lt;1,0)</f>
        <v>0</v>
      </c>
      <c r="C2097" s="772"/>
      <c r="D2097" s="1151"/>
      <c r="E2097" s="1152"/>
      <c r="F2097" s="1152"/>
      <c r="G2097" s="1152"/>
      <c r="H2097" s="1153"/>
    </row>
    <row r="2098" spans="1:9" s="27" customFormat="1" ht="13.15" customHeight="1" x14ac:dyDescent="0.2">
      <c r="A2098" s="1051"/>
      <c r="B2098" s="630">
        <f>IF(A831&lt;1,0)</f>
        <v>0</v>
      </c>
      <c r="C2098" s="1052"/>
      <c r="D2098" s="1151"/>
      <c r="E2098" s="1152"/>
      <c r="F2098" s="1152"/>
      <c r="G2098" s="1152"/>
      <c r="H2098" s="1153"/>
    </row>
    <row r="2099" spans="1:9" s="27" customFormat="1" ht="9" customHeight="1" thickBot="1" x14ac:dyDescent="0.25">
      <c r="A2099" s="673"/>
      <c r="B2099" s="536">
        <f>IF(A831&lt;1,0)</f>
        <v>0</v>
      </c>
      <c r="C2099" s="773"/>
      <c r="D2099" s="1154"/>
      <c r="E2099" s="1155"/>
      <c r="F2099" s="1155"/>
      <c r="G2099" s="1155"/>
      <c r="H2099" s="1156"/>
    </row>
    <row r="2100" spans="1:9" s="27" customFormat="1" ht="13.15" customHeight="1" x14ac:dyDescent="0.2">
      <c r="B2100" s="774">
        <f>IF(A363&lt;1,0)</f>
        <v>0</v>
      </c>
      <c r="C2100" s="775" t="s">
        <v>2805</v>
      </c>
      <c r="D2100" s="1148"/>
      <c r="E2100" s="1149"/>
      <c r="F2100" s="1149"/>
      <c r="G2100" s="1149"/>
      <c r="H2100" s="1150"/>
      <c r="I2100" s="776"/>
    </row>
    <row r="2101" spans="1:9" s="27" customFormat="1" ht="13.15" customHeight="1" thickBot="1" x14ac:dyDescent="0.25">
      <c r="A2101" s="537"/>
      <c r="B2101" s="777">
        <f>IF(A363&lt;1,0)</f>
        <v>0</v>
      </c>
      <c r="C2101" s="778" t="s">
        <v>2806</v>
      </c>
      <c r="D2101" s="1151"/>
      <c r="E2101" s="1152"/>
      <c r="F2101" s="1152"/>
      <c r="G2101" s="1152"/>
      <c r="H2101" s="1153"/>
      <c r="I2101" s="776"/>
    </row>
    <row r="2102" spans="1:9" s="27" customFormat="1" ht="13.15" customHeight="1" x14ac:dyDescent="0.2">
      <c r="A2102" s="779" t="s">
        <v>2693</v>
      </c>
      <c r="B2102" s="695">
        <f>IF(A363&lt;1,0)</f>
        <v>0</v>
      </c>
      <c r="C2102" s="780"/>
      <c r="D2102" s="1151"/>
      <c r="E2102" s="1152"/>
      <c r="F2102" s="1152"/>
      <c r="G2102" s="1152"/>
      <c r="H2102" s="1153"/>
      <c r="I2102" s="776"/>
    </row>
    <row r="2103" spans="1:9" s="27" customFormat="1" ht="13.15" customHeight="1" x14ac:dyDescent="0.2">
      <c r="A2103" s="552" t="s">
        <v>2713</v>
      </c>
      <c r="B2103" s="781">
        <f>IF(A363&lt;1,0)</f>
        <v>0</v>
      </c>
      <c r="C2103" s="1060"/>
      <c r="D2103" s="1151"/>
      <c r="E2103" s="1152"/>
      <c r="F2103" s="1152"/>
      <c r="G2103" s="1152"/>
      <c r="H2103" s="1153"/>
      <c r="I2103" s="524"/>
    </row>
    <row r="2104" spans="1:9" s="27" customFormat="1" ht="13.15" customHeight="1" x14ac:dyDescent="0.2">
      <c r="A2104" s="550" t="s">
        <v>2696</v>
      </c>
      <c r="B2104" s="782">
        <f>IF(A363&lt;1,0)</f>
        <v>0</v>
      </c>
      <c r="C2104" s="783"/>
      <c r="D2104" s="1151"/>
      <c r="E2104" s="1152"/>
      <c r="F2104" s="1152"/>
      <c r="G2104" s="1152"/>
      <c r="H2104" s="1153"/>
      <c r="I2104" s="776"/>
    </row>
    <row r="2105" spans="1:9" s="27" customFormat="1" ht="13.15" customHeight="1" x14ac:dyDescent="0.2">
      <c r="A2105" s="552" t="s">
        <v>2697</v>
      </c>
      <c r="B2105" s="696">
        <f>IF(A363&lt;1,0)</f>
        <v>0</v>
      </c>
      <c r="C2105" s="784"/>
      <c r="D2105" s="1151"/>
      <c r="E2105" s="1152"/>
      <c r="F2105" s="1152"/>
      <c r="G2105" s="1152"/>
      <c r="H2105" s="1153"/>
      <c r="I2105" s="785"/>
    </row>
    <row r="2106" spans="1:9" s="27" customFormat="1" ht="13.15" customHeight="1" x14ac:dyDescent="0.2">
      <c r="A2106" s="476"/>
      <c r="B2106" s="696">
        <f>IF(A363&lt;1,0)</f>
        <v>0</v>
      </c>
      <c r="C2106" s="1089"/>
      <c r="D2106" s="1151"/>
      <c r="E2106" s="1152"/>
      <c r="F2106" s="1152"/>
      <c r="G2106" s="1152"/>
      <c r="H2106" s="1153"/>
      <c r="I2106" s="785"/>
    </row>
    <row r="2107" spans="1:9" s="27" customFormat="1" ht="13.15" customHeight="1" x14ac:dyDescent="0.2">
      <c r="A2107" s="473"/>
      <c r="B2107" s="782">
        <f>IF(A363&lt;1,0)</f>
        <v>0</v>
      </c>
      <c r="C2107" s="1090"/>
      <c r="D2107" s="1151"/>
      <c r="E2107" s="1152"/>
      <c r="F2107" s="1152"/>
      <c r="G2107" s="1152"/>
      <c r="H2107" s="1153"/>
      <c r="I2107" s="785"/>
    </row>
    <row r="2108" spans="1:9" s="27" customFormat="1" ht="13.15" customHeight="1" x14ac:dyDescent="0.2">
      <c r="A2108" s="476"/>
      <c r="B2108" s="696">
        <f>IF(A363&lt;1,0)</f>
        <v>0</v>
      </c>
      <c r="C2108" s="1091"/>
      <c r="D2108" s="1151"/>
      <c r="E2108" s="1152"/>
      <c r="F2108" s="1152"/>
      <c r="G2108" s="1152"/>
      <c r="H2108" s="1153"/>
      <c r="I2108" s="785"/>
    </row>
    <row r="2109" spans="1:9" s="27" customFormat="1" ht="13.15" customHeight="1" x14ac:dyDescent="0.2">
      <c r="A2109" s="476"/>
      <c r="B2109" s="696">
        <f>IF(A363&lt;1,0)</f>
        <v>0</v>
      </c>
      <c r="C2109" s="1091"/>
      <c r="D2109" s="1151"/>
      <c r="E2109" s="1152"/>
      <c r="F2109" s="1152"/>
      <c r="G2109" s="1152"/>
      <c r="H2109" s="1153"/>
      <c r="I2109" s="785"/>
    </row>
    <row r="2110" spans="1:9" s="27" customFormat="1" ht="13.15" customHeight="1" x14ac:dyDescent="0.2">
      <c r="A2110" s="476"/>
      <c r="B2110" s="696">
        <f>IF(A363&lt;1,0)</f>
        <v>0</v>
      </c>
      <c r="C2110" s="1092"/>
      <c r="D2110" s="1151"/>
      <c r="E2110" s="1152"/>
      <c r="F2110" s="1152"/>
      <c r="G2110" s="1152"/>
      <c r="H2110" s="1153"/>
      <c r="I2110" s="785"/>
    </row>
    <row r="2111" spans="1:9" s="27" customFormat="1" ht="9" customHeight="1" thickBot="1" x14ac:dyDescent="0.25">
      <c r="A2111" s="501"/>
      <c r="B2111" s="691">
        <f>IF(A363&lt;1,0)</f>
        <v>0</v>
      </c>
      <c r="C2111" s="1093"/>
      <c r="D2111" s="1154"/>
      <c r="E2111" s="1155"/>
      <c r="F2111" s="1155"/>
      <c r="G2111" s="1155"/>
      <c r="H2111" s="1156"/>
      <c r="I2111" s="785"/>
    </row>
    <row r="2112" spans="1:9" s="27" customFormat="1" ht="13.15" customHeight="1" thickBot="1" x14ac:dyDescent="0.25">
      <c r="A2112" s="546"/>
      <c r="B2112" s="830">
        <f>IF(A912&lt;1,0)</f>
        <v>0</v>
      </c>
      <c r="C2112" s="787" t="s">
        <v>2807</v>
      </c>
      <c r="D2112" s="1148"/>
      <c r="E2112" s="1149"/>
      <c r="F2112" s="1149"/>
      <c r="G2112" s="1149"/>
      <c r="H2112" s="1150"/>
      <c r="I2112" s="786"/>
    </row>
    <row r="2113" spans="1:9" s="27" customFormat="1" ht="13.15" customHeight="1" x14ac:dyDescent="0.2">
      <c r="A2113" s="887" t="s">
        <v>2693</v>
      </c>
      <c r="B2113" s="888">
        <f>IF(A912&lt;1,0)</f>
        <v>0</v>
      </c>
      <c r="C2113" s="1061"/>
      <c r="D2113" s="1151"/>
      <c r="E2113" s="1152"/>
      <c r="F2113" s="1152"/>
      <c r="G2113" s="1152"/>
      <c r="H2113" s="1153"/>
      <c r="I2113" s="785"/>
    </row>
    <row r="2114" spans="1:9" s="27" customFormat="1" ht="13.15" customHeight="1" x14ac:dyDescent="0.2">
      <c r="A2114" s="552" t="s">
        <v>2713</v>
      </c>
      <c r="B2114" s="869">
        <f>IF(A912&lt;1,0)</f>
        <v>0</v>
      </c>
      <c r="C2114" s="1062"/>
      <c r="D2114" s="1151"/>
      <c r="E2114" s="1152"/>
      <c r="F2114" s="1152"/>
      <c r="G2114" s="1152"/>
      <c r="H2114" s="1153"/>
      <c r="I2114" s="785"/>
    </row>
    <row r="2115" spans="1:9" s="27" customFormat="1" ht="13.15" customHeight="1" x14ac:dyDescent="0.2">
      <c r="A2115" s="550" t="s">
        <v>2696</v>
      </c>
      <c r="B2115" s="868">
        <f>IF(A912&lt;1,0)</f>
        <v>0</v>
      </c>
      <c r="C2115" s="1063"/>
      <c r="D2115" s="1151"/>
      <c r="E2115" s="1152"/>
      <c r="F2115" s="1152"/>
      <c r="G2115" s="1152"/>
      <c r="H2115" s="1153"/>
      <c r="I2115" s="785"/>
    </row>
    <row r="2116" spans="1:9" s="27" customFormat="1" ht="13.15" customHeight="1" x14ac:dyDescent="0.2">
      <c r="A2116" s="552" t="s">
        <v>2697</v>
      </c>
      <c r="B2116" s="869">
        <f>IF(A912&lt;1,0)</f>
        <v>0</v>
      </c>
      <c r="C2116" s="1062"/>
      <c r="D2116" s="1151"/>
      <c r="E2116" s="1152"/>
      <c r="F2116" s="1152"/>
      <c r="G2116" s="1152"/>
      <c r="H2116" s="1153"/>
      <c r="I2116" s="524"/>
    </row>
    <row r="2117" spans="1:9" s="27" customFormat="1" ht="13.15" customHeight="1" x14ac:dyDescent="0.2">
      <c r="A2117" s="476"/>
      <c r="B2117" s="869">
        <f>IF(A912&lt;1,0)</f>
        <v>0</v>
      </c>
      <c r="C2117" s="1086"/>
      <c r="D2117" s="1151"/>
      <c r="E2117" s="1152"/>
      <c r="F2117" s="1152"/>
      <c r="G2117" s="1152"/>
      <c r="H2117" s="1153"/>
      <c r="I2117" s="524"/>
    </row>
    <row r="2118" spans="1:9" s="27" customFormat="1" ht="13.15" customHeight="1" x14ac:dyDescent="0.2">
      <c r="A2118" s="788"/>
      <c r="B2118" s="874">
        <f>IF(A912&lt;1,0)</f>
        <v>0</v>
      </c>
      <c r="C2118" s="1071"/>
      <c r="D2118" s="1151"/>
      <c r="E2118" s="1152"/>
      <c r="F2118" s="1152"/>
      <c r="G2118" s="1152"/>
      <c r="H2118" s="1153"/>
      <c r="I2118" s="523"/>
    </row>
    <row r="2119" spans="1:9" s="27" customFormat="1" ht="13.15" customHeight="1" x14ac:dyDescent="0.2">
      <c r="A2119" s="788"/>
      <c r="B2119" s="874">
        <f>IF(A912&lt;1,0)</f>
        <v>0</v>
      </c>
      <c r="C2119" s="1070"/>
      <c r="D2119" s="1151"/>
      <c r="E2119" s="1152"/>
      <c r="F2119" s="1152"/>
      <c r="G2119" s="1152"/>
      <c r="H2119" s="1153"/>
      <c r="I2119" s="523"/>
    </row>
    <row r="2120" spans="1:9" s="27" customFormat="1" ht="13.15" customHeight="1" x14ac:dyDescent="0.2">
      <c r="A2120" s="476"/>
      <c r="B2120" s="869">
        <f>IF(A912&lt;1,0)</f>
        <v>0</v>
      </c>
      <c r="C2120" s="1086"/>
      <c r="D2120" s="1151"/>
      <c r="E2120" s="1152"/>
      <c r="F2120" s="1152"/>
      <c r="G2120" s="1152"/>
      <c r="H2120" s="1153"/>
      <c r="I2120" s="524"/>
    </row>
    <row r="2121" spans="1:9" s="27" customFormat="1" ht="13.15" customHeight="1" x14ac:dyDescent="0.2">
      <c r="A2121" s="473"/>
      <c r="B2121" s="868">
        <f>IF(A912&lt;1,0)</f>
        <v>0</v>
      </c>
      <c r="C2121" s="1087"/>
      <c r="D2121" s="1151"/>
      <c r="E2121" s="1152"/>
      <c r="F2121" s="1152"/>
      <c r="G2121" s="1152"/>
      <c r="H2121" s="1153"/>
      <c r="I2121" s="524"/>
    </row>
    <row r="2122" spans="1:9" s="27" customFormat="1" ht="13.15" customHeight="1" x14ac:dyDescent="0.2">
      <c r="A2122" s="476"/>
      <c r="B2122" s="869">
        <f>IF(A912&lt;1,0)</f>
        <v>0</v>
      </c>
      <c r="C2122" s="1086"/>
      <c r="D2122" s="1151"/>
      <c r="E2122" s="1152"/>
      <c r="F2122" s="1152"/>
      <c r="G2122" s="1152"/>
      <c r="H2122" s="1153"/>
      <c r="I2122" s="524"/>
    </row>
    <row r="2123" spans="1:9" s="27" customFormat="1" ht="9" customHeight="1" thickBot="1" x14ac:dyDescent="0.25">
      <c r="A2123" s="789"/>
      <c r="B2123" s="889">
        <f>IF(A912&lt;1,0)</f>
        <v>0</v>
      </c>
      <c r="C2123" s="1088"/>
      <c r="D2123" s="1154"/>
      <c r="E2123" s="1155"/>
      <c r="F2123" s="1155"/>
      <c r="G2123" s="1155"/>
      <c r="H2123" s="1156"/>
      <c r="I2123" s="790"/>
    </row>
    <row r="2124" spans="1:9" s="27" customFormat="1" ht="13.15" customHeight="1" thickBot="1" x14ac:dyDescent="0.25">
      <c r="A2124" s="488"/>
      <c r="B2124" s="578">
        <f>IF(A926&lt;1,0)</f>
        <v>0</v>
      </c>
      <c r="C2124" s="791" t="s">
        <v>2808</v>
      </c>
      <c r="D2124" s="1148"/>
      <c r="E2124" s="1149"/>
      <c r="F2124" s="1149"/>
      <c r="G2124" s="1149"/>
      <c r="H2124" s="1150"/>
      <c r="I2124" s="523"/>
    </row>
    <row r="2125" spans="1:9" s="27" customFormat="1" ht="13.15" customHeight="1" thickBot="1" x14ac:dyDescent="0.25">
      <c r="A2125" s="488"/>
      <c r="B2125" s="829">
        <f>IF(A926&lt;1,0)</f>
        <v>0</v>
      </c>
      <c r="C2125" s="792" t="s">
        <v>2809</v>
      </c>
      <c r="D2125" s="1151"/>
      <c r="E2125" s="1152"/>
      <c r="F2125" s="1152"/>
      <c r="G2125" s="1152"/>
      <c r="H2125" s="1153"/>
      <c r="I2125" s="523"/>
    </row>
    <row r="2126" spans="1:9" s="27" customFormat="1" ht="13.15" customHeight="1" x14ac:dyDescent="0.2">
      <c r="A2126" s="665" t="s">
        <v>2810</v>
      </c>
      <c r="B2126" s="879">
        <f>IF(A926&lt;1,0)</f>
        <v>0</v>
      </c>
      <c r="C2126" s="890"/>
      <c r="D2126" s="1151"/>
      <c r="E2126" s="1152"/>
      <c r="F2126" s="1152"/>
      <c r="G2126" s="1152"/>
      <c r="H2126" s="1153"/>
      <c r="I2126" s="523"/>
    </row>
    <row r="2127" spans="1:9" s="27" customFormat="1" ht="13.15" customHeight="1" x14ac:dyDescent="0.2">
      <c r="A2127" s="591" t="s">
        <v>2811</v>
      </c>
      <c r="B2127" s="874">
        <f>IF(A926&lt;1,0)</f>
        <v>0</v>
      </c>
      <c r="C2127" s="836"/>
      <c r="D2127" s="1151"/>
      <c r="E2127" s="1152"/>
      <c r="F2127" s="1152"/>
      <c r="G2127" s="1152"/>
      <c r="H2127" s="1153"/>
      <c r="I2127" s="523"/>
    </row>
    <row r="2128" spans="1:9" s="27" customFormat="1" ht="13.15" customHeight="1" x14ac:dyDescent="0.2">
      <c r="A2128" s="793" t="s">
        <v>2812</v>
      </c>
      <c r="B2128" s="873">
        <f>IF(A926&lt;1,0)</f>
        <v>0</v>
      </c>
      <c r="C2128" s="836"/>
      <c r="D2128" s="1151"/>
      <c r="E2128" s="1152"/>
      <c r="F2128" s="1152"/>
      <c r="G2128" s="1152"/>
      <c r="H2128" s="1153"/>
      <c r="I2128" s="523"/>
    </row>
    <row r="2129" spans="1:9" s="27" customFormat="1" ht="13.15" customHeight="1" x14ac:dyDescent="0.2">
      <c r="A2129" s="788"/>
      <c r="B2129" s="874">
        <f>IF(A926&lt;1,0)</f>
        <v>0</v>
      </c>
      <c r="C2129" s="1084"/>
      <c r="D2129" s="1151"/>
      <c r="E2129" s="1152"/>
      <c r="F2129" s="1152"/>
      <c r="G2129" s="1152"/>
      <c r="H2129" s="1153"/>
      <c r="I2129" s="523"/>
    </row>
    <row r="2130" spans="1:9" s="27" customFormat="1" ht="13.15" customHeight="1" x14ac:dyDescent="0.2">
      <c r="A2130" s="794"/>
      <c r="B2130" s="873">
        <f>IF(A926&lt;1,0)</f>
        <v>0</v>
      </c>
      <c r="C2130" s="1080"/>
      <c r="D2130" s="1151"/>
      <c r="E2130" s="1152"/>
      <c r="F2130" s="1152"/>
      <c r="G2130" s="1152"/>
      <c r="H2130" s="1153"/>
      <c r="I2130" s="523"/>
    </row>
    <row r="2131" spans="1:9" s="27" customFormat="1" ht="13.15" customHeight="1" x14ac:dyDescent="0.2">
      <c r="A2131" s="788"/>
      <c r="B2131" s="874">
        <f>IF(A926&lt;1,0)</f>
        <v>0</v>
      </c>
      <c r="C2131" s="1080"/>
      <c r="D2131" s="1151"/>
      <c r="E2131" s="1152"/>
      <c r="F2131" s="1152"/>
      <c r="G2131" s="1152"/>
      <c r="H2131" s="1153"/>
      <c r="I2131" s="523"/>
    </row>
    <row r="2132" spans="1:9" s="27" customFormat="1" ht="13.15" customHeight="1" x14ac:dyDescent="0.2">
      <c r="A2132" s="788"/>
      <c r="B2132" s="874">
        <f>IF(A926&lt;1,0)</f>
        <v>0</v>
      </c>
      <c r="C2132" s="1071"/>
      <c r="D2132" s="1151"/>
      <c r="E2132" s="1152"/>
      <c r="F2132" s="1152"/>
      <c r="G2132" s="1152"/>
      <c r="H2132" s="1153"/>
      <c r="I2132" s="523"/>
    </row>
    <row r="2133" spans="1:9" s="27" customFormat="1" ht="13.15" customHeight="1" x14ac:dyDescent="0.2">
      <c r="A2133" s="788"/>
      <c r="B2133" s="874">
        <f>IF(A926&lt;1,0)</f>
        <v>0</v>
      </c>
      <c r="C2133" s="1071"/>
      <c r="D2133" s="1151"/>
      <c r="E2133" s="1152"/>
      <c r="F2133" s="1152"/>
      <c r="G2133" s="1152"/>
      <c r="H2133" s="1153"/>
      <c r="I2133" s="523"/>
    </row>
    <row r="2134" spans="1:9" s="27" customFormat="1" ht="13.15" customHeight="1" x14ac:dyDescent="0.2">
      <c r="A2134" s="891"/>
      <c r="B2134" s="869">
        <f>IF(A926&lt;1,0)</f>
        <v>0</v>
      </c>
      <c r="C2134" s="1085"/>
      <c r="D2134" s="1151"/>
      <c r="E2134" s="1152"/>
      <c r="F2134" s="1152"/>
      <c r="G2134" s="1152"/>
      <c r="H2134" s="1153"/>
      <c r="I2134"/>
    </row>
    <row r="2135" spans="1:9" s="27" customFormat="1" ht="9" customHeight="1" thickBot="1" x14ac:dyDescent="0.25">
      <c r="A2135" s="795"/>
      <c r="B2135" s="881">
        <f>IF(A926&lt;1,0)</f>
        <v>0</v>
      </c>
      <c r="C2135" s="1083"/>
      <c r="D2135" s="1154"/>
      <c r="E2135" s="1155"/>
      <c r="F2135" s="1155"/>
      <c r="G2135" s="1155"/>
      <c r="H2135" s="1156"/>
      <c r="I2135" s="523"/>
    </row>
    <row r="2136" spans="1:9" s="27" customFormat="1" ht="13.15" customHeight="1" thickBot="1" x14ac:dyDescent="0.25">
      <c r="A2136" s="796"/>
      <c r="B2136" s="578">
        <f>IF(A927&lt;1,0)</f>
        <v>0</v>
      </c>
      <c r="C2136" s="797" t="s">
        <v>2813</v>
      </c>
      <c r="D2136" s="1148"/>
      <c r="E2136" s="1149"/>
      <c r="F2136" s="1149"/>
      <c r="G2136" s="1149"/>
      <c r="H2136" s="1150"/>
      <c r="I2136" s="523"/>
    </row>
    <row r="2137" spans="1:9" s="27" customFormat="1" ht="13.15" customHeight="1" thickBot="1" x14ac:dyDescent="0.25">
      <c r="A2137" s="892"/>
      <c r="B2137" s="829">
        <f>IF(A927&lt;1,0)</f>
        <v>0</v>
      </c>
      <c r="C2137" s="815" t="s">
        <v>2814</v>
      </c>
      <c r="D2137" s="1151"/>
      <c r="E2137" s="1152"/>
      <c r="F2137" s="1152"/>
      <c r="G2137" s="1152"/>
      <c r="H2137" s="1153"/>
      <c r="I2137" s="523"/>
    </row>
    <row r="2138" spans="1:9" s="27" customFormat="1" ht="13.15" customHeight="1" x14ac:dyDescent="0.2">
      <c r="A2138" s="665" t="s">
        <v>2810</v>
      </c>
      <c r="B2138" s="879">
        <f>IF(A927&lt;1,0)</f>
        <v>0</v>
      </c>
      <c r="C2138" s="890"/>
      <c r="D2138" s="1151"/>
      <c r="E2138" s="1152"/>
      <c r="F2138" s="1152"/>
      <c r="G2138" s="1152"/>
      <c r="H2138" s="1153"/>
      <c r="I2138" s="523"/>
    </row>
    <row r="2139" spans="1:9" s="27" customFormat="1" ht="13.15" customHeight="1" x14ac:dyDescent="0.2">
      <c r="A2139" s="591" t="s">
        <v>2811</v>
      </c>
      <c r="B2139" s="874">
        <f>IF(A927&lt;1,0)</f>
        <v>0</v>
      </c>
      <c r="C2139" s="836"/>
      <c r="D2139" s="1151"/>
      <c r="E2139" s="1152"/>
      <c r="F2139" s="1152"/>
      <c r="G2139" s="1152"/>
      <c r="H2139" s="1153"/>
      <c r="I2139" s="523"/>
    </row>
    <row r="2140" spans="1:9" s="27" customFormat="1" ht="13.15" customHeight="1" x14ac:dyDescent="0.2">
      <c r="A2140" s="499" t="s">
        <v>2812</v>
      </c>
      <c r="B2140" s="873">
        <f>IF(A927&lt;1,0)</f>
        <v>0</v>
      </c>
      <c r="C2140" s="837"/>
      <c r="D2140" s="1151"/>
      <c r="E2140" s="1152"/>
      <c r="F2140" s="1152"/>
      <c r="G2140" s="1152"/>
      <c r="H2140" s="1153"/>
      <c r="I2140" s="523"/>
    </row>
    <row r="2141" spans="1:9" s="27" customFormat="1" ht="13.15" customHeight="1" x14ac:dyDescent="0.2">
      <c r="A2141" s="788"/>
      <c r="B2141" s="874">
        <f>IF(A927&lt;1,0)</f>
        <v>0</v>
      </c>
      <c r="C2141" s="1080"/>
      <c r="D2141" s="1151"/>
      <c r="E2141" s="1152"/>
      <c r="F2141" s="1152"/>
      <c r="G2141" s="1152"/>
      <c r="H2141" s="1153"/>
      <c r="I2141" s="523"/>
    </row>
    <row r="2142" spans="1:9" s="27" customFormat="1" ht="13.15" customHeight="1" x14ac:dyDescent="0.2">
      <c r="A2142" s="788"/>
      <c r="B2142" s="874">
        <f>IF(A927&lt;1,0)</f>
        <v>0</v>
      </c>
      <c r="C2142" s="1071"/>
      <c r="D2142" s="1151"/>
      <c r="E2142" s="1152"/>
      <c r="F2142" s="1152"/>
      <c r="G2142" s="1152"/>
      <c r="H2142" s="1153"/>
      <c r="I2142" s="523"/>
    </row>
    <row r="2143" spans="1:9" s="27" customFormat="1" ht="13.15" customHeight="1" x14ac:dyDescent="0.2">
      <c r="A2143" s="788"/>
      <c r="B2143" s="874">
        <f>IF(A927&lt;1,0)</f>
        <v>0</v>
      </c>
      <c r="C2143" s="1071"/>
      <c r="D2143" s="1151"/>
      <c r="E2143" s="1152"/>
      <c r="F2143" s="1152"/>
      <c r="G2143" s="1152"/>
      <c r="H2143" s="1153"/>
      <c r="I2143" s="523"/>
    </row>
    <row r="2144" spans="1:9" s="27" customFormat="1" ht="13.15" customHeight="1" x14ac:dyDescent="0.2">
      <c r="A2144" s="798"/>
      <c r="B2144" s="880">
        <f>IF(A927&lt;1,0)</f>
        <v>0</v>
      </c>
      <c r="C2144" s="1081"/>
      <c r="D2144" s="1151"/>
      <c r="E2144" s="1152"/>
      <c r="F2144" s="1152"/>
      <c r="G2144" s="1152"/>
      <c r="H2144" s="1153"/>
      <c r="I2144" s="523"/>
    </row>
    <row r="2145" spans="1:9" s="27" customFormat="1" ht="13.15" customHeight="1" x14ac:dyDescent="0.2">
      <c r="A2145" s="798"/>
      <c r="B2145" s="880">
        <f>IF(A927&lt;1,0)</f>
        <v>0</v>
      </c>
      <c r="C2145" s="1082"/>
      <c r="D2145" s="1151"/>
      <c r="E2145" s="1152"/>
      <c r="F2145" s="1152"/>
      <c r="G2145" s="1152"/>
      <c r="H2145" s="1153"/>
      <c r="I2145" s="523"/>
    </row>
    <row r="2146" spans="1:9" s="27" customFormat="1" ht="13.15" customHeight="1" x14ac:dyDescent="0.2">
      <c r="A2146" s="788"/>
      <c r="B2146" s="874">
        <f>IF(A927&lt;1,0)</f>
        <v>0</v>
      </c>
      <c r="C2146" s="1080"/>
      <c r="D2146" s="1151"/>
      <c r="E2146" s="1152"/>
      <c r="F2146" s="1152"/>
      <c r="G2146" s="1152"/>
      <c r="H2146" s="1153"/>
      <c r="I2146" s="523"/>
    </row>
    <row r="2147" spans="1:9" s="27" customFormat="1" ht="9" customHeight="1" thickBot="1" x14ac:dyDescent="0.25">
      <c r="A2147" s="501"/>
      <c r="B2147" s="875">
        <f>IF(A927&lt;1,0)</f>
        <v>0</v>
      </c>
      <c r="C2147" s="1083"/>
      <c r="D2147" s="1154"/>
      <c r="E2147" s="1155"/>
      <c r="F2147" s="1155"/>
      <c r="G2147" s="1155"/>
      <c r="H2147" s="1156"/>
      <c r="I2147" s="523"/>
    </row>
    <row r="2148" spans="1:9" s="27" customFormat="1" ht="13.15" customHeight="1" thickBot="1" x14ac:dyDescent="0.25">
      <c r="B2148" s="578">
        <f>IF(A1052&lt;1,0)</f>
        <v>0</v>
      </c>
      <c r="C2148" s="767" t="s">
        <v>2815</v>
      </c>
      <c r="D2148" s="1148"/>
      <c r="E2148" s="1149"/>
      <c r="F2148" s="1149"/>
      <c r="G2148" s="1149"/>
      <c r="H2148" s="1150"/>
      <c r="I2148" s="470"/>
    </row>
    <row r="2149" spans="1:9" s="27" customFormat="1" ht="13.15" customHeight="1" x14ac:dyDescent="0.2">
      <c r="A2149" s="1067" t="s">
        <v>2844</v>
      </c>
      <c r="B2149" s="879">
        <f>IF(A1052&lt;1,0)</f>
        <v>0</v>
      </c>
      <c r="C2149" s="885"/>
      <c r="D2149" s="1151"/>
      <c r="E2149" s="1152"/>
      <c r="F2149" s="1152"/>
      <c r="G2149" s="1152"/>
      <c r="H2149" s="1153"/>
      <c r="I2149" s="470"/>
    </row>
    <row r="2150" spans="1:9" s="27" customFormat="1" ht="13.15" customHeight="1" x14ac:dyDescent="0.2">
      <c r="A2150" s="1068" t="s">
        <v>2760</v>
      </c>
      <c r="B2150" s="874">
        <f>IF(A1052&lt;1,0)</f>
        <v>0</v>
      </c>
      <c r="C2150" s="877"/>
      <c r="D2150" s="1151"/>
      <c r="E2150" s="1152"/>
      <c r="F2150" s="1152"/>
      <c r="G2150" s="1152"/>
      <c r="H2150" s="1153"/>
      <c r="I2150" s="470"/>
    </row>
    <row r="2151" spans="1:9" s="27" customFormat="1" ht="13.15" customHeight="1" x14ac:dyDescent="0.2">
      <c r="A2151" s="1069" t="s">
        <v>2761</v>
      </c>
      <c r="B2151" s="873">
        <f>IF(A1052&lt;1,0)</f>
        <v>0</v>
      </c>
      <c r="C2151" s="827"/>
      <c r="D2151" s="1151"/>
      <c r="E2151" s="1152"/>
      <c r="F2151" s="1152"/>
      <c r="G2151" s="1152"/>
      <c r="H2151" s="1153"/>
      <c r="I2151" s="470"/>
    </row>
    <row r="2152" spans="1:9" s="27" customFormat="1" ht="13.15" customHeight="1" x14ac:dyDescent="0.2">
      <c r="A2152" s="1068" t="s">
        <v>2762</v>
      </c>
      <c r="B2152" s="874">
        <f>IF(A1052&lt;1,0)</f>
        <v>0</v>
      </c>
      <c r="C2152" s="877"/>
      <c r="D2152" s="1151"/>
      <c r="E2152" s="1152"/>
      <c r="F2152" s="1152"/>
      <c r="G2152" s="1152"/>
      <c r="H2152" s="1153"/>
      <c r="I2152" s="470"/>
    </row>
    <row r="2153" spans="1:9" s="27" customFormat="1" ht="13.15" customHeight="1" x14ac:dyDescent="0.2">
      <c r="A2153" s="894"/>
      <c r="B2153" s="873">
        <f>IF(A1052&lt;1,0)</f>
        <v>0</v>
      </c>
      <c r="C2153" s="1070"/>
      <c r="D2153" s="1151"/>
      <c r="E2153" s="1152"/>
      <c r="F2153" s="1152"/>
      <c r="G2153" s="1152"/>
      <c r="H2153" s="1153"/>
      <c r="I2153" s="470"/>
    </row>
    <row r="2154" spans="1:9" s="27" customFormat="1" ht="13.15" customHeight="1" x14ac:dyDescent="0.2">
      <c r="A2154" s="895"/>
      <c r="B2154" s="874">
        <f>IF(A1052&lt;1,0)</f>
        <v>0</v>
      </c>
      <c r="C2154" s="1071"/>
      <c r="D2154" s="1151"/>
      <c r="E2154" s="1152"/>
      <c r="F2154" s="1152"/>
      <c r="G2154" s="1152"/>
      <c r="H2154" s="1153"/>
      <c r="I2154" s="470"/>
    </row>
    <row r="2155" spans="1:9" s="27" customFormat="1" ht="13.15" customHeight="1" x14ac:dyDescent="0.2">
      <c r="A2155" s="893"/>
      <c r="B2155" s="874">
        <f>IF(A1052&lt;1,0)</f>
        <v>0</v>
      </c>
      <c r="C2155" s="1071"/>
      <c r="D2155" s="1151"/>
      <c r="E2155" s="1152"/>
      <c r="F2155" s="1152"/>
      <c r="G2155" s="1152"/>
      <c r="H2155" s="1153"/>
      <c r="I2155" s="470"/>
    </row>
    <row r="2156" spans="1:9" s="27" customFormat="1" ht="13.15" customHeight="1" x14ac:dyDescent="0.2">
      <c r="A2156" s="893"/>
      <c r="B2156" s="874">
        <f>IF(A1052&lt;1,0)</f>
        <v>0</v>
      </c>
      <c r="C2156" s="1070"/>
      <c r="D2156" s="1151"/>
      <c r="E2156" s="1152"/>
      <c r="F2156" s="1152"/>
      <c r="G2156" s="1152"/>
      <c r="H2156" s="1153"/>
      <c r="I2156" s="470"/>
    </row>
    <row r="2157" spans="1:9" s="27" customFormat="1" ht="13.15" customHeight="1" x14ac:dyDescent="0.2">
      <c r="A2157" s="894"/>
      <c r="B2157" s="874"/>
      <c r="C2157" s="1070"/>
      <c r="D2157" s="1151"/>
      <c r="E2157" s="1152"/>
      <c r="F2157" s="1152"/>
      <c r="G2157" s="1152"/>
      <c r="H2157" s="1153"/>
      <c r="I2157" s="470"/>
    </row>
    <row r="2158" spans="1:9" s="27" customFormat="1" ht="13.15" customHeight="1" x14ac:dyDescent="0.2">
      <c r="A2158" s="895"/>
      <c r="B2158" s="874">
        <f>IF(A1052&lt;1,0)</f>
        <v>0</v>
      </c>
      <c r="C2158" s="1071"/>
      <c r="D2158" s="1151"/>
      <c r="E2158" s="1152"/>
      <c r="F2158" s="1152"/>
      <c r="G2158" s="1152"/>
      <c r="H2158" s="1153"/>
      <c r="I2158" s="470"/>
    </row>
    <row r="2159" spans="1:9" s="27" customFormat="1" ht="9" customHeight="1" thickBot="1" x14ac:dyDescent="0.25">
      <c r="A2159" s="896"/>
      <c r="B2159" s="875">
        <f>IF(A1052&lt;1,0)</f>
        <v>0</v>
      </c>
      <c r="C2159" s="1072"/>
      <c r="D2159" s="1154"/>
      <c r="E2159" s="1155"/>
      <c r="F2159" s="1155"/>
      <c r="G2159" s="1155"/>
      <c r="H2159" s="1156"/>
      <c r="I2159" s="470"/>
    </row>
    <row r="2160" spans="1:9" s="27" customFormat="1" ht="13.15" customHeight="1" thickBot="1" x14ac:dyDescent="0.25">
      <c r="A2160" s="488"/>
      <c r="B2160" s="578">
        <f>IF(A1051&lt;1,0)</f>
        <v>0</v>
      </c>
      <c r="C2160" s="799" t="s">
        <v>2816</v>
      </c>
      <c r="D2160" s="1148"/>
      <c r="E2160" s="1149"/>
      <c r="F2160" s="1149"/>
      <c r="G2160" s="1149"/>
      <c r="H2160" s="1150"/>
      <c r="I2160" s="470"/>
    </row>
    <row r="2161" spans="1:9" s="27" customFormat="1" ht="13.15" customHeight="1" x14ac:dyDescent="0.2">
      <c r="A2161" s="800" t="s">
        <v>2760</v>
      </c>
      <c r="B2161" s="741">
        <f>IF(A1051&lt;1,0)</f>
        <v>0</v>
      </c>
      <c r="C2161" s="801"/>
      <c r="D2161" s="1151"/>
      <c r="E2161" s="1152"/>
      <c r="F2161" s="1152"/>
      <c r="G2161" s="1152"/>
      <c r="H2161" s="1153"/>
      <c r="I2161" s="470"/>
    </row>
    <row r="2162" spans="1:9" s="27" customFormat="1" ht="13.15" customHeight="1" x14ac:dyDescent="0.2">
      <c r="A2162" s="802" t="s">
        <v>2817</v>
      </c>
      <c r="B2162" s="533">
        <f>IF(A1051&lt;1,0)</f>
        <v>0</v>
      </c>
      <c r="C2162" s="705"/>
      <c r="D2162" s="1151"/>
      <c r="E2162" s="1152"/>
      <c r="F2162" s="1152"/>
      <c r="G2162" s="1152"/>
      <c r="H2162" s="1153"/>
      <c r="I2162" s="470"/>
    </row>
    <row r="2163" spans="1:9" s="27" customFormat="1" ht="13.15" customHeight="1" x14ac:dyDescent="0.2">
      <c r="A2163" s="554" t="s">
        <v>2761</v>
      </c>
      <c r="B2163" s="736">
        <f>IF(A1051&lt;1,0)</f>
        <v>0</v>
      </c>
      <c r="C2163" s="1064"/>
      <c r="D2163" s="1151"/>
      <c r="E2163" s="1152"/>
      <c r="F2163" s="1152"/>
      <c r="G2163" s="1152"/>
      <c r="H2163" s="1153"/>
    </row>
    <row r="2164" spans="1:9" s="27" customFormat="1" ht="13.15" customHeight="1" x14ac:dyDescent="0.2">
      <c r="A2164" s="802" t="s">
        <v>2818</v>
      </c>
      <c r="B2164" s="533">
        <f>IF(A1051&lt;1,0)</f>
        <v>0</v>
      </c>
      <c r="C2164" s="705"/>
      <c r="D2164" s="1151"/>
      <c r="E2164" s="1152"/>
      <c r="F2164" s="1152"/>
      <c r="G2164" s="1152"/>
      <c r="H2164" s="1153"/>
      <c r="I2164" s="470"/>
    </row>
    <row r="2165" spans="1:9" s="27" customFormat="1" ht="13.15" customHeight="1" x14ac:dyDescent="0.2">
      <c r="A2165" s="803" t="s">
        <v>2819</v>
      </c>
      <c r="B2165" s="563">
        <f>IF(A1051&lt;1,0)</f>
        <v>0</v>
      </c>
      <c r="C2165" s="804"/>
      <c r="D2165" s="1151"/>
      <c r="E2165" s="1152"/>
      <c r="F2165" s="1152"/>
      <c r="G2165" s="1152"/>
      <c r="H2165" s="1153"/>
      <c r="I2165" s="470"/>
    </row>
    <row r="2166" spans="1:9" s="27" customFormat="1" ht="13.15" customHeight="1" x14ac:dyDescent="0.2">
      <c r="A2166" s="805" t="s">
        <v>2820</v>
      </c>
      <c r="B2166" s="533">
        <f>IF(A1051&lt;1,0)</f>
        <v>0</v>
      </c>
      <c r="C2166" s="705"/>
      <c r="D2166" s="1151"/>
      <c r="E2166" s="1152"/>
      <c r="F2166" s="1152"/>
      <c r="G2166" s="1152"/>
      <c r="H2166" s="1153"/>
      <c r="I2166" s="470"/>
    </row>
    <row r="2167" spans="1:9" s="27" customFormat="1" ht="13.15" customHeight="1" x14ac:dyDescent="0.2">
      <c r="A2167" s="805"/>
      <c r="B2167" s="533">
        <f>IF(A1051&lt;1,0)</f>
        <v>0</v>
      </c>
      <c r="C2167" s="1073"/>
      <c r="D2167" s="1151"/>
      <c r="E2167" s="1152"/>
      <c r="F2167" s="1152"/>
      <c r="G2167" s="1152"/>
      <c r="H2167" s="1153"/>
      <c r="I2167" s="470"/>
    </row>
    <row r="2168" spans="1:9" s="27" customFormat="1" ht="13.15" customHeight="1" x14ac:dyDescent="0.2">
      <c r="A2168" s="805"/>
      <c r="B2168" s="533">
        <f>IF(A1051&lt;1,0)</f>
        <v>0</v>
      </c>
      <c r="C2168" s="1073"/>
      <c r="D2168" s="1151"/>
      <c r="E2168" s="1152"/>
      <c r="F2168" s="1152"/>
      <c r="G2168" s="1152"/>
      <c r="H2168" s="1153"/>
      <c r="I2168" s="470"/>
    </row>
    <row r="2169" spans="1:9" s="27" customFormat="1" ht="13.15" customHeight="1" x14ac:dyDescent="0.2">
      <c r="A2169" s="805"/>
      <c r="B2169" s="533">
        <f>IF(A1051&lt;1,0)</f>
        <v>0</v>
      </c>
      <c r="C2169" s="1073"/>
      <c r="D2169" s="1151"/>
      <c r="E2169" s="1152"/>
      <c r="F2169" s="1152"/>
      <c r="G2169" s="1152"/>
      <c r="H2169" s="1153"/>
      <c r="I2169" s="470"/>
    </row>
    <row r="2170" spans="1:9" s="27" customFormat="1" ht="13.15" customHeight="1" x14ac:dyDescent="0.2">
      <c r="A2170" s="803"/>
      <c r="B2170" s="563">
        <f>IF(A1051&lt;1,0)</f>
        <v>0</v>
      </c>
      <c r="C2170" s="1073"/>
      <c r="D2170" s="1151"/>
      <c r="E2170" s="1152"/>
      <c r="F2170" s="1152"/>
      <c r="G2170" s="1152"/>
      <c r="H2170" s="1153"/>
      <c r="I2170" s="470"/>
    </row>
    <row r="2171" spans="1:9" s="27" customFormat="1" ht="9" customHeight="1" thickBot="1" x14ac:dyDescent="0.25">
      <c r="A2171" s="806"/>
      <c r="B2171" s="536">
        <f>IF(A1051&lt;1,0)</f>
        <v>0</v>
      </c>
      <c r="C2171" s="1074"/>
      <c r="D2171" s="1154"/>
      <c r="E2171" s="1155"/>
      <c r="F2171" s="1155"/>
      <c r="G2171" s="1155"/>
      <c r="H2171" s="1156"/>
      <c r="I2171" s="470"/>
    </row>
    <row r="2172" spans="1:9" s="27" customFormat="1" ht="13.15" customHeight="1" thickBot="1" x14ac:dyDescent="0.25">
      <c r="B2172" s="774">
        <f>IF(A947&lt;1,0)</f>
        <v>0</v>
      </c>
      <c r="C2172" s="807" t="s">
        <v>2821</v>
      </c>
      <c r="D2172" s="1148"/>
      <c r="E2172" s="1149"/>
      <c r="F2172" s="1149"/>
      <c r="G2172" s="1149"/>
      <c r="H2172" s="1150"/>
      <c r="I2172" s="546"/>
    </row>
    <row r="2173" spans="1:9" s="27" customFormat="1" ht="13.15" customHeight="1" thickBot="1" x14ac:dyDescent="0.25">
      <c r="B2173" s="774">
        <f>IF(A947&lt;1,0)</f>
        <v>0</v>
      </c>
      <c r="C2173" s="808" t="s">
        <v>2822</v>
      </c>
      <c r="D2173" s="1151"/>
      <c r="E2173" s="1152"/>
      <c r="F2173" s="1152"/>
      <c r="G2173" s="1152"/>
      <c r="H2173" s="1153"/>
      <c r="I2173" s="546"/>
    </row>
    <row r="2174" spans="1:9" s="27" customFormat="1" ht="13.15" customHeight="1" x14ac:dyDescent="0.2">
      <c r="A2174" s="809" t="s">
        <v>2693</v>
      </c>
      <c r="B2174" s="867">
        <f>IF(A947&lt;1,0)</f>
        <v>0</v>
      </c>
      <c r="C2174" s="1065"/>
      <c r="D2174" s="1151"/>
      <c r="E2174" s="1152"/>
      <c r="F2174" s="1152"/>
      <c r="G2174" s="1152"/>
      <c r="H2174" s="1153"/>
      <c r="I2174" s="546"/>
    </row>
    <row r="2175" spans="1:9" s="27" customFormat="1" ht="13.15" customHeight="1" x14ac:dyDescent="0.2">
      <c r="A2175" s="550" t="s">
        <v>2713</v>
      </c>
      <c r="B2175" s="868">
        <f>IF(A947&lt;1,0)</f>
        <v>0</v>
      </c>
      <c r="C2175" s="1066"/>
      <c r="D2175" s="1151"/>
      <c r="E2175" s="1152"/>
      <c r="F2175" s="1152"/>
      <c r="G2175" s="1152"/>
      <c r="H2175" s="1153"/>
      <c r="I2175" s="546"/>
    </row>
    <row r="2176" spans="1:9" s="27" customFormat="1" ht="13.15" customHeight="1" x14ac:dyDescent="0.2">
      <c r="A2176" s="552" t="s">
        <v>2696</v>
      </c>
      <c r="B2176" s="869">
        <f>IF(A947&lt;1,0)</f>
        <v>0</v>
      </c>
      <c r="C2176" s="1066"/>
      <c r="D2176" s="1151"/>
      <c r="E2176" s="1152"/>
      <c r="F2176" s="1152"/>
      <c r="G2176" s="1152"/>
      <c r="H2176" s="1153"/>
      <c r="I2176" s="546"/>
    </row>
    <row r="2177" spans="1:9" s="27" customFormat="1" ht="13.15" customHeight="1" x14ac:dyDescent="0.2">
      <c r="A2177" s="554" t="s">
        <v>2697</v>
      </c>
      <c r="B2177" s="883">
        <f>IF(A947&lt;1,0)</f>
        <v>0</v>
      </c>
      <c r="C2177" s="1066"/>
      <c r="D2177" s="1151"/>
      <c r="E2177" s="1152"/>
      <c r="F2177" s="1152"/>
      <c r="G2177" s="1152"/>
      <c r="H2177" s="1153"/>
      <c r="I2177" s="546"/>
    </row>
    <row r="2178" spans="1:9" s="27" customFormat="1" ht="13.15" customHeight="1" x14ac:dyDescent="0.2">
      <c r="A2178" s="476"/>
      <c r="B2178" s="869">
        <f>IF(A947&lt;1,0)</f>
        <v>0</v>
      </c>
      <c r="C2178" s="1075"/>
      <c r="D2178" s="1151"/>
      <c r="E2178" s="1152"/>
      <c r="F2178" s="1152"/>
      <c r="G2178" s="1152"/>
      <c r="H2178" s="1153"/>
      <c r="I2178" s="546"/>
    </row>
    <row r="2179" spans="1:9" s="27" customFormat="1" ht="13.15" customHeight="1" x14ac:dyDescent="0.2">
      <c r="A2179" s="473"/>
      <c r="B2179" s="868">
        <f>IF(A947&lt;1,0)</f>
        <v>0</v>
      </c>
      <c r="C2179" s="1076"/>
      <c r="D2179" s="1151"/>
      <c r="E2179" s="1152"/>
      <c r="F2179" s="1152"/>
      <c r="G2179" s="1152"/>
      <c r="H2179" s="1153"/>
      <c r="I2179" s="546"/>
    </row>
    <row r="2180" spans="1:9" s="27" customFormat="1" ht="13.15" customHeight="1" x14ac:dyDescent="0.2">
      <c r="A2180" s="811"/>
      <c r="B2180" s="883">
        <f>IF(A947&lt;1,0)</f>
        <v>0</v>
      </c>
      <c r="C2180" s="1077"/>
      <c r="D2180" s="1151"/>
      <c r="E2180" s="1152"/>
      <c r="F2180" s="1152"/>
      <c r="G2180" s="1152"/>
      <c r="H2180" s="1153"/>
      <c r="I2180" s="546"/>
    </row>
    <row r="2181" spans="1:9" s="27" customFormat="1" ht="13.15" customHeight="1" x14ac:dyDescent="0.2">
      <c r="A2181" s="476"/>
      <c r="B2181" s="883">
        <f>IF(A947&lt;1,0)</f>
        <v>0</v>
      </c>
      <c r="C2181" s="1078"/>
      <c r="D2181" s="1151"/>
      <c r="E2181" s="1152"/>
      <c r="F2181" s="1152"/>
      <c r="G2181" s="1152"/>
      <c r="H2181" s="1153"/>
      <c r="I2181" s="523"/>
    </row>
    <row r="2182" spans="1:9" s="27" customFormat="1" ht="13.15" customHeight="1" x14ac:dyDescent="0.2">
      <c r="A2182" s="811"/>
      <c r="B2182" s="883">
        <f>IF(A947&lt;1,0)</f>
        <v>0</v>
      </c>
      <c r="C2182" s="1078"/>
      <c r="D2182" s="1151"/>
      <c r="E2182" s="1152"/>
      <c r="F2182" s="1152"/>
      <c r="G2182" s="1152"/>
      <c r="H2182" s="1153"/>
      <c r="I2182" s="523"/>
    </row>
    <row r="2183" spans="1:9" s="27" customFormat="1" ht="9" customHeight="1" thickBot="1" x14ac:dyDescent="0.25">
      <c r="A2183" s="501"/>
      <c r="B2183" s="864">
        <f>IF(A947&lt;1,0)</f>
        <v>0</v>
      </c>
      <c r="C2183" s="1079"/>
      <c r="D2183" s="1154"/>
      <c r="E2183" s="1155"/>
      <c r="F2183" s="1155"/>
      <c r="G2183" s="1155"/>
      <c r="H2183" s="1156"/>
      <c r="I2183" s="546"/>
    </row>
  </sheetData>
  <sheetProtection selectLockedCells="1" autoFilter="0"/>
  <protectedRanges>
    <protectedRange sqref="G1587" name="Range2_4"/>
    <protectedRange sqref="A480 B219 B68 B1190:B1193 B456 B304 B221:B224 A305 B335:B346 B384:B396 B442:B451 B748:B757 A758 B798:B807 B890:B896 B912:B917 B1146:B1154 B1156:B1157 B1164:B1178 B1180:B1187 A1194 B1202:B1216 B1218:B1235 B1237:B1241 B1195:B1199 B759:B772 B1243:B1248 B1250:B1255 B1257:B1261 B1263:B1267 B1269:B1272 B1274:B1277 B1290:B1293 B1295:B1302 B160:B215 B323:B333 B1561 B1304:B1312 B227:B246 B70:B136 B1159:B1162 B931:B945 B971:B1049 B898:B910 B1090:B1144 B1279:B1283 B1285:B1288 B158 B734:B746 B1051:B1061 B1063:B1071 B458:B593 B597:B732 B36:B66 B138:B156 B248:B285 B287:B302 B306:B320 B348:B382 B398:B440 B775:B796 B851:B888 B919:B929 B836:B849 B809:B834 B1314:B1476 B1073:B1088 B1478:B1541 B947:B966 B1543:B1558" name="Range1_1"/>
    <protectedRange sqref="B1313" name="Range1_2_1"/>
    <protectedRange sqref="B1559:B1560" name="Range1_3"/>
    <protectedRange sqref="B247" name="Range1_6"/>
    <protectedRange sqref="B216 B218" name="Range1"/>
    <protectedRange sqref="B67" name="Range1_2"/>
    <protectedRange sqref="D70:E75" name="Range7"/>
    <protectedRange sqref="D89:E97 D102:E105 D100" name="Range7_3"/>
    <protectedRange sqref="D106:E106 D108:E121 D99:E99" name="Range7_4"/>
    <protectedRange sqref="D145:E149 D144 D138:E143" name="Range7_6"/>
    <protectedRange sqref="D150:E153" name="Range7_7"/>
    <protectedRange sqref="D160:E165" name="Range7_7_1"/>
    <protectedRange sqref="D166:E175 D180:E180 D178:E178" name="Range7_8"/>
    <protectedRange sqref="D181:E192" name="Range7_8_1"/>
    <protectedRange sqref="D193:E200" name="Range7_9"/>
    <protectedRange sqref="D201:E203" name="Range7_10"/>
    <protectedRange sqref="D204:E210" name="Range7_11"/>
    <protectedRange sqref="D211:E216 D218:E218" name="Range7_12"/>
    <protectedRange sqref="D221:E224" name="Range7_13"/>
    <protectedRange sqref="D276:E277" name="Range7_13_2"/>
    <protectedRange sqref="D278:E284" name="Range7_14"/>
    <protectedRange sqref="D287:E290 D293 D292:E292 D291 D294:E296 D298:E301" name="Range7_14_2"/>
    <protectedRange sqref="D298:E301" name="Range8_1_1"/>
    <protectedRange sqref="D306:E317" name="Range8_1_2"/>
    <protectedRange sqref="D318:E321" name="Range8_1_3"/>
    <protectedRange sqref="D323:E328" name="Range8_3"/>
    <protectedRange sqref="D329:E329 D331:E332" name="Range8_4"/>
    <protectedRange sqref="D335:E342 D344:E345" name="Range8_5"/>
    <protectedRange sqref="D348:E355" name="Range8_9"/>
    <protectedRange sqref="D356:E359" name="Range8_9_1"/>
    <protectedRange sqref="D360:E381" name="Range8_10"/>
    <protectedRange sqref="D385:E395" name="Range8_11"/>
    <protectedRange sqref="D442:E451" name="Range8_12"/>
    <protectedRange sqref="B452:B455" name="Range1_27"/>
    <protectedRange sqref="D452:E455" name="Range8_12_1"/>
    <protectedRange sqref="D458:E491 D586:D592" name="Range8_13"/>
    <protectedRange sqref="D492:E496" name="Range8_14"/>
    <protectedRange sqref="D497:E536" name="Range8_14_1"/>
    <protectedRange sqref="D537:E571" name="Range8_15_1"/>
    <protectedRange sqref="D572:E580" name="Range8_15_2"/>
    <protectedRange sqref="D581:E584 E586:E592" name="Range8_16"/>
    <protectedRange sqref="D734:E745" name="Range9_1"/>
    <protectedRange sqref="D769:E772" name="Range8_17"/>
    <protectedRange sqref="D759:E768" name="Range9_2"/>
    <protectedRange sqref="D775:E777" name="Range9_3"/>
    <protectedRange sqref="D778:E789" name="Range9_3_2"/>
    <protectedRange sqref="D790:E794" name="Range9_4_1"/>
    <protectedRange sqref="D798:E804" name="Range9_5"/>
    <protectedRange sqref="E812 E819:E820" name="Range8_18"/>
    <protectedRange sqref="E813:E818 D809:D820 E809:E811" name="Range9_6"/>
    <protectedRange sqref="E827:E828 E821" name="Range8_18_1"/>
    <protectedRange sqref="D851:E872" name="Range9_8"/>
    <protectedRange sqref="D873:E887" name="Range9_8_1"/>
    <protectedRange sqref="D890:E896" name="Range9_9"/>
    <protectedRange sqref="D898:E907" name="Range9_10"/>
    <protectedRange sqref="D912:E916" name="Range9_11"/>
    <protectedRange sqref="D919:E920" name="Range9_12"/>
    <protectedRange sqref="E926:E927 D921:E925" name="Range9_12_1"/>
    <protectedRange sqref="D931:E940" name="Range9_13"/>
    <protectedRange sqref="E1052:E1053 E1057:E1058" name="Range8_19_1"/>
    <protectedRange sqref="D1052:D1061 E1059:E1061 D1051:E1051 E1054:E1056" name="Range9_14_1"/>
    <protectedRange sqref="D1073:E1081 D1083:E1085 D1087:E1087" name="Range9_15_4"/>
    <protectedRange sqref="D947:D958 D961:E966 E947:E960" name="Range9_16"/>
    <protectedRange sqref="D971:E987" name="Range9_17"/>
    <protectedRange sqref="D1146:E1147 E1148:E1153" name="Range9_18"/>
    <protectedRange sqref="D1159:E1161" name="Range9_18_1"/>
    <protectedRange sqref="D1164:E1164 D1166:E1169" name="Range9_19"/>
    <protectedRange sqref="D1171:E1171" name="Range9_19_1"/>
    <protectedRange sqref="D1173:E1177" name="Range9_19_2"/>
    <protectedRange sqref="D1180:E1185" name="Range9_19_3"/>
    <protectedRange sqref="D1189:E1190" name="Range9_19_5"/>
    <protectedRange sqref="D1191:E1192" name="Range9_19_6"/>
    <protectedRange sqref="D1196:E1197 D1199:E1199" name="Range9_19_7"/>
    <protectedRange sqref="D1202:E1202 D1207:E1207 D1204:E1205" name="Range9_19_8"/>
    <protectedRange sqref="D1209:E1209" name="Range9_19_9"/>
    <protectedRange sqref="D1211:E1215" name="Range9_19_10"/>
    <protectedRange sqref="D1218:E1223" name="Range9_19_11"/>
    <protectedRange sqref="D1229:E1229" name="Range9_19_14"/>
    <protectedRange sqref="D1231:E1231" name="Range9_19_15"/>
    <protectedRange sqref="D1232:E1232" name="Range9_19_16"/>
    <protectedRange sqref="D1234:E1234" name="Range9_19_17"/>
    <protectedRange sqref="D1238:E1240 E1244:E1247 E1251:E1254 E1258:E1260 E1264:E1266 E1269:E1271 E1274:E1276 E1295:E1301 E1290:E1292 E1279:E1282 E1285:E1287" name="Range9_19_18"/>
    <protectedRange sqref="D1344:E1350 D1304:E1342" name="Range10"/>
    <protectedRange sqref="D1343:E1343 D1351:E1364" name="Range10_1"/>
    <protectedRange sqref="D1365:E1403" name="Range10_1_1"/>
    <protectedRange sqref="D1430:E1430 D1404:E1428" name="Range10_1_2"/>
    <protectedRange sqref="D1456:E1456 D1429:E1429 D1431:E1451" name="Range10_2"/>
    <protectedRange sqref="D1452:E1455 D1486:E1486 D1457:E1482" name="Range10_2_1"/>
    <protectedRange sqref="D1516:E1516 D1487:E1488 D1483:E1485 D1490:E1500" name="Range10_3"/>
    <protectedRange sqref="D1533:E1540" name="Range10_4"/>
    <protectedRange sqref="C1547:C1550" name="Range2_5"/>
    <protectedRange sqref="D1561:E1561" name="Range5"/>
    <protectedRange sqref="D1561:E1561 C1551:C1552 D1542:E1542 C1555" name="Range10_4_1"/>
    <protectedRange sqref="D1556:D1557" name="Range4_1_2"/>
    <protectedRange sqref="D1554" name="Range4_2"/>
    <protectedRange sqref="D1553" name="Range4_3"/>
    <protectedRange sqref="H12" name="Range111"/>
    <protectedRange sqref="C1924:C1925 G2181:G2182 E1847:E1852 C1992 C2108:C2110 C1983:C1985 D1720:D1726 C1932 C2016:C2020 C2027:C2032 G1992 G1971:G1973 A1750 I2123 D1710:D1717 A1733:A1738 C1971:C1973 C1956:C1957 G1983:G1985" name="Range3"/>
    <protectedRange sqref="H1896:H1901 H1622 H1624 C1612:C1613 C1884:C1885 C1640:C1643 F1660:F1667 A1657:A1658 A1634 C1622:C1636 C1657:C1658 E1657:E1658 G1886:G1889 C1887:C1896 H1884:H1885 F1637 G1668:G1669" name="Range2"/>
    <protectedRange sqref="C1981:C1982 C1969:C1970" name="Range3_2"/>
    <protectedRange sqref="C1908 H1908:H1912" name="Range2_2"/>
    <protectedRange sqref="D988:E989" name="Range9_17_2"/>
    <protectedRange sqref="D176:E177" name="Range7_8_2"/>
    <protectedRange sqref="D217:E217" name="Range7_12_2"/>
    <protectedRange sqref="D1489:E1489" name="Range10_3_1"/>
    <protectedRange sqref="D585:E585" name="Range8_16_1"/>
    <protectedRange sqref="D251 D101" name="Range7_3_1"/>
    <protectedRange sqref="D926:D927" name="Range9_12_1_1"/>
    <protectedRange sqref="D1148:D1153" name="Range9_18_3"/>
    <protectedRange sqref="D959:D960" name="Range9_16_1"/>
    <protectedRange sqref="D1082:E1082" name="Range9_15_4_1"/>
    <protectedRange sqref="D1086:E1086" name="Range9_15_4_2"/>
    <protectedRange sqref="D1097" name="Range9_15_4_3"/>
  </protectedRanges>
  <autoFilter ref="B1:B2183" xr:uid="{00000000-0009-0000-0000-000000000000}"/>
  <mergeCells count="164">
    <mergeCell ref="B15:C15"/>
    <mergeCell ref="D15:G15"/>
    <mergeCell ref="H15:I15"/>
    <mergeCell ref="B19:C19"/>
    <mergeCell ref="D19:G19"/>
    <mergeCell ref="H19:I19"/>
    <mergeCell ref="B20:C20"/>
    <mergeCell ref="D20:G20"/>
    <mergeCell ref="H20:I20"/>
    <mergeCell ref="B16:C16"/>
    <mergeCell ref="D16:G16"/>
    <mergeCell ref="H16:I16"/>
    <mergeCell ref="B17:C17"/>
    <mergeCell ref="D17:G17"/>
    <mergeCell ref="B18:C18"/>
    <mergeCell ref="D18:G18"/>
    <mergeCell ref="C1:I1"/>
    <mergeCell ref="D2:G2"/>
    <mergeCell ref="D3:G3"/>
    <mergeCell ref="D4:G4"/>
    <mergeCell ref="D5:G5"/>
    <mergeCell ref="D6:G6"/>
    <mergeCell ref="B14:C14"/>
    <mergeCell ref="H14:I14"/>
    <mergeCell ref="D12:G12"/>
    <mergeCell ref="H12:I12"/>
    <mergeCell ref="B13:C13"/>
    <mergeCell ref="C10:I10"/>
    <mergeCell ref="C9:I9"/>
    <mergeCell ref="D7:G7"/>
    <mergeCell ref="D8:G8"/>
    <mergeCell ref="D11:G11"/>
    <mergeCell ref="H11:I11"/>
    <mergeCell ref="D13:G14"/>
    <mergeCell ref="C220:D220"/>
    <mergeCell ref="H23:I23"/>
    <mergeCell ref="B24:C24"/>
    <mergeCell ref="D24:G24"/>
    <mergeCell ref="H24:I24"/>
    <mergeCell ref="B21:C21"/>
    <mergeCell ref="D21:G21"/>
    <mergeCell ref="H21:I21"/>
    <mergeCell ref="B22:C22"/>
    <mergeCell ref="D22:G22"/>
    <mergeCell ref="H22:I22"/>
    <mergeCell ref="C29:I29"/>
    <mergeCell ref="B31:C31"/>
    <mergeCell ref="C69:D69"/>
    <mergeCell ref="B25:C25"/>
    <mergeCell ref="D25:G25"/>
    <mergeCell ref="H25:I25"/>
    <mergeCell ref="C26:I26"/>
    <mergeCell ref="C27:I27"/>
    <mergeCell ref="C28:I28"/>
    <mergeCell ref="B23:C23"/>
    <mergeCell ref="D23:G23"/>
    <mergeCell ref="C774:D774"/>
    <mergeCell ref="C889:D889"/>
    <mergeCell ref="C1050:D1050"/>
    <mergeCell ref="C1062:D1062"/>
    <mergeCell ref="C1145:D1145"/>
    <mergeCell ref="C1163:D1163"/>
    <mergeCell ref="C305:D305"/>
    <mergeCell ref="C334:D334"/>
    <mergeCell ref="C347:D347"/>
    <mergeCell ref="C383:D383"/>
    <mergeCell ref="C457:D457"/>
    <mergeCell ref="C594:D594"/>
    <mergeCell ref="C1595:H1595"/>
    <mergeCell ref="C1596:H1596"/>
    <mergeCell ref="C1597:H1597"/>
    <mergeCell ref="C1598:H1598"/>
    <mergeCell ref="C1599:H1599"/>
    <mergeCell ref="C1600:H1600"/>
    <mergeCell ref="C1589:H1589"/>
    <mergeCell ref="C1590:H1590"/>
    <mergeCell ref="C1591:H1591"/>
    <mergeCell ref="C1592:H1592"/>
    <mergeCell ref="C1593:H1593"/>
    <mergeCell ref="C1594:H1594"/>
    <mergeCell ref="C1608:C1609"/>
    <mergeCell ref="D1608:H1609"/>
    <mergeCell ref="D1610:H1610"/>
    <mergeCell ref="D1611:H1611"/>
    <mergeCell ref="D1612:H1612"/>
    <mergeCell ref="D1614:H1614"/>
    <mergeCell ref="C1601:H1601"/>
    <mergeCell ref="C1603:H1603"/>
    <mergeCell ref="D1606:H1606"/>
    <mergeCell ref="D1607:H1607"/>
    <mergeCell ref="D1605:H1605"/>
    <mergeCell ref="C1604:H1604"/>
    <mergeCell ref="C1602:H1602"/>
    <mergeCell ref="D1623:H1636"/>
    <mergeCell ref="D1637:H1637"/>
    <mergeCell ref="D1638:H1639"/>
    <mergeCell ref="D1640:H1653"/>
    <mergeCell ref="D1654:H1654"/>
    <mergeCell ref="D1655:H1667"/>
    <mergeCell ref="D1615:H1615"/>
    <mergeCell ref="D1616:H1616"/>
    <mergeCell ref="D1618:H1618"/>
    <mergeCell ref="D1619:H1619"/>
    <mergeCell ref="D1621:H1621"/>
    <mergeCell ref="D1622:H1622"/>
    <mergeCell ref="D1617:H1617"/>
    <mergeCell ref="D1620:H1620"/>
    <mergeCell ref="D1693:H1693"/>
    <mergeCell ref="D1694:H1694"/>
    <mergeCell ref="D1695:H1695"/>
    <mergeCell ref="D1696:H1696"/>
    <mergeCell ref="D1697:H1697"/>
    <mergeCell ref="D1698:H1698"/>
    <mergeCell ref="D1668:H1668"/>
    <mergeCell ref="D1669:H1669"/>
    <mergeCell ref="D1670:H1688"/>
    <mergeCell ref="D1689:H1690"/>
    <mergeCell ref="D1691:H1691"/>
    <mergeCell ref="D1692:H1692"/>
    <mergeCell ref="D1908:H1919"/>
    <mergeCell ref="D1713:H1713"/>
    <mergeCell ref="D1714:H1714"/>
    <mergeCell ref="D1715:H1715"/>
    <mergeCell ref="D1716:H1716"/>
    <mergeCell ref="D1717:H1717"/>
    <mergeCell ref="D1718:H1718"/>
    <mergeCell ref="D1699:H1699"/>
    <mergeCell ref="D1700:H1707"/>
    <mergeCell ref="D1708:H1709"/>
    <mergeCell ref="D1710:H1710"/>
    <mergeCell ref="D1711:H1711"/>
    <mergeCell ref="D1712:H1712"/>
    <mergeCell ref="D1719:H1726"/>
    <mergeCell ref="D1841:H1859"/>
    <mergeCell ref="D1860:H1871"/>
    <mergeCell ref="D1884:H1895"/>
    <mergeCell ref="D1896:H1907"/>
    <mergeCell ref="D1727:H1745"/>
    <mergeCell ref="D1746:H1764"/>
    <mergeCell ref="D1784:H1802"/>
    <mergeCell ref="D1803:H1821"/>
    <mergeCell ref="D1822:H1840"/>
    <mergeCell ref="D1872:H1883"/>
    <mergeCell ref="D2004:H2015"/>
    <mergeCell ref="D2016:H2027"/>
    <mergeCell ref="D2028:H2039"/>
    <mergeCell ref="D2040:H2051"/>
    <mergeCell ref="D2052:H2063"/>
    <mergeCell ref="D2064:H2075"/>
    <mergeCell ref="D1920:H1931"/>
    <mergeCell ref="D1932:H1943"/>
    <mergeCell ref="D1956:H1967"/>
    <mergeCell ref="D1968:H1979"/>
    <mergeCell ref="D1980:H1991"/>
    <mergeCell ref="D1992:H2003"/>
    <mergeCell ref="D2148:H2159"/>
    <mergeCell ref="D2160:H2171"/>
    <mergeCell ref="D2172:H2183"/>
    <mergeCell ref="D2076:H2087"/>
    <mergeCell ref="D2088:H2099"/>
    <mergeCell ref="D2100:H2111"/>
    <mergeCell ref="D2112:H2123"/>
    <mergeCell ref="D2124:H2135"/>
    <mergeCell ref="D2136:H2147"/>
  </mergeCells>
  <dataValidations count="6">
    <dataValidation type="list" allowBlank="1" showDropDown="1" showInputMessage="1" sqref="I1959:I1962 I1934:I1938 I1920:I1921" xr:uid="{00000000-0002-0000-0000-000000000000}">
      <formula1>#REF!</formula1>
    </dataValidation>
    <dataValidation allowBlank="1" showDropDown="1" prompt="Standard Block Size:  _x000a_2 x 2 x 3 " sqref="C2105" xr:uid="{00000000-0002-0000-0000-000001000000}"/>
    <dataValidation errorStyle="information" allowBlank="1" showDropDown="1" error="You may type in foam type or choose from drop menu." prompt="Foam Type:_x000a_Standard 3#_x000a__x000a__x000a_" sqref="C2104" xr:uid="{00000000-0002-0000-0000-000002000000}"/>
    <dataValidation allowBlank="1" showDropDown="1" showErrorMessage="1" prompt="_x000a_" sqref="C2108:C2109" xr:uid="{00000000-0002-0000-0000-000003000000}"/>
    <dataValidation errorStyle="warning" operator="notEqual" allowBlank="1" showInputMessage="1" showErrorMessage="1" error="This measurement does not match the seat depth on the &quot;set up&quot; system diagram?" sqref="C1922" xr:uid="{00000000-0002-0000-0000-000004000000}"/>
    <dataValidation errorStyle="warning" operator="notEqual" allowBlank="1" showInputMessage="1" showErrorMessage="1" error="This measurement does not equal the seat width on the &quot;set up&quot; seating diagram?" sqref="C1921" xr:uid="{00000000-0002-0000-0000-000005000000}"/>
  </dataValidations>
  <hyperlinks>
    <hyperlink ref="C488" r:id="rId1" xr:uid="{00000000-0004-0000-0000-000000000000}"/>
    <hyperlink ref="C589" r:id="rId2" display="EE5E-TR-STD" xr:uid="{00000000-0004-0000-0000-000001000000}"/>
  </hyperlinks>
  <printOptions horizontalCentered="1"/>
  <pageMargins left="0.25" right="0.25" top="0.55000000000000004" bottom="0.75" header="0.3" footer="0.3"/>
  <pageSetup scale="77" orientation="portrait" verticalDpi="1200" r:id="rId3"/>
  <headerFooter alignWithMargins="0">
    <oddFooter>&amp;L&amp;9Price Change in effect 2-1-15.&amp;C&amp;9
www.freedomdesigns.com - email:customerservice@freedomdesigns.com
&amp;P&amp;R&amp;9Prices are subject to change without notice.</oddFooter>
  </headerFooter>
  <ignoredErrors>
    <ignoredError sqref="B1707:B1708" formula="1"/>
  </ignoredError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S&amp;P Ver 5.6 Order Form 04-2016</vt:lpstr>
      <vt:lpstr>'S&amp;P Ver 5.6 Order Form 04-2016'!Backs</vt:lpstr>
      <vt:lpstr>'S&amp;P Ver 5.6 Order Form 04-2016'!Print_Area</vt:lpstr>
      <vt:lpstr>'S&amp;P Ver 5.6 Order Form 04-2016'!Print_Titles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Whaley</dc:creator>
  <cp:lastModifiedBy>Mark Bisson</cp:lastModifiedBy>
  <cp:lastPrinted>2016-11-30T23:24:37Z</cp:lastPrinted>
  <dcterms:created xsi:type="dcterms:W3CDTF">2015-01-22T23:57:00Z</dcterms:created>
  <dcterms:modified xsi:type="dcterms:W3CDTF">2022-02-11T17:27:05Z</dcterms:modified>
</cp:coreProperties>
</file>